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activeTab="4"/>
  </bookViews>
  <sheets>
    <sheet name="SILC 7 " sheetId="8" r:id="rId1"/>
    <sheet name="until 19032013" sheetId="12" r:id="rId2"/>
    <sheet name="from 20032013" sheetId="15" r:id="rId3"/>
    <sheet name="from 01072013 " sheetId="16" r:id="rId4"/>
    <sheet name="From 31122013" sheetId="17" r:id="rId5"/>
  </sheets>
  <definedNames>
    <definedName name="_xlnm._FilterDatabase" localSheetId="0" hidden="1">'SILC 7 '!$A$5:$J$69</definedName>
    <definedName name="_xlnm.Print_Area" localSheetId="0">'SILC 7 '!$A$1:$K$134</definedName>
  </definedNames>
  <calcPr calcId="145621"/>
</workbook>
</file>

<file path=xl/calcChain.xml><?xml version="1.0" encoding="utf-8"?>
<calcChain xmlns="http://schemas.openxmlformats.org/spreadsheetml/2006/main">
  <c r="K8" i="17" l="1"/>
  <c r="J8" i="17"/>
  <c r="I8" i="17"/>
  <c r="H8" i="17"/>
  <c r="G8" i="17"/>
  <c r="J6" i="17"/>
  <c r="G6" i="17"/>
  <c r="H6" i="17" s="1"/>
  <c r="I6" i="17" s="1"/>
  <c r="K6" i="17" l="1"/>
  <c r="G16" i="17"/>
  <c r="H16" i="17" s="1"/>
  <c r="G15" i="17"/>
  <c r="J15" i="17" s="1"/>
  <c r="G14" i="17"/>
  <c r="H14" i="17" s="1"/>
  <c r="G13" i="17"/>
  <c r="J13" i="17" s="1"/>
  <c r="G12" i="17"/>
  <c r="H12" i="17" s="1"/>
  <c r="G11" i="17"/>
  <c r="J11" i="17" s="1"/>
  <c r="G10" i="17"/>
  <c r="H10" i="17" s="1"/>
  <c r="G9" i="17"/>
  <c r="J9" i="17" s="1"/>
  <c r="G7" i="17"/>
  <c r="J7" i="17" l="1"/>
  <c r="K7" i="17" s="1"/>
  <c r="H7" i="17"/>
  <c r="I7" i="17" s="1"/>
  <c r="J10" i="17"/>
  <c r="K10" i="17" s="1"/>
  <c r="J12" i="17"/>
  <c r="K12" i="17" s="1"/>
  <c r="J14" i="17"/>
  <c r="K14" i="17" s="1"/>
  <c r="J16" i="17"/>
  <c r="K16" i="17" s="1"/>
  <c r="K9" i="17"/>
  <c r="K11" i="17"/>
  <c r="K13" i="17"/>
  <c r="K15" i="17"/>
  <c r="H9" i="17"/>
  <c r="I9" i="17" s="1"/>
  <c r="I10" i="17"/>
  <c r="H11" i="17"/>
  <c r="I11" i="17" s="1"/>
  <c r="I12" i="17"/>
  <c r="H13" i="17"/>
  <c r="I13" i="17" s="1"/>
  <c r="I14" i="17"/>
  <c r="H15" i="17"/>
  <c r="I15" i="17" s="1"/>
  <c r="I16" i="17"/>
  <c r="G13" i="16"/>
  <c r="J13" i="16" s="1"/>
  <c r="K13" i="16" s="1"/>
  <c r="H13" i="16"/>
  <c r="G14" i="16"/>
  <c r="J14" i="16" s="1"/>
  <c r="K14" i="16" s="1"/>
  <c r="G15" i="16"/>
  <c r="J15" i="16" s="1"/>
  <c r="K15" i="16" s="1"/>
  <c r="G16" i="16"/>
  <c r="H16" i="16" s="1"/>
  <c r="I16" i="16" s="1"/>
  <c r="G17" i="16"/>
  <c r="J17" i="16" s="1"/>
  <c r="K17" i="16" s="1"/>
  <c r="G18" i="16"/>
  <c r="J18" i="16" s="1"/>
  <c r="K18" i="16" s="1"/>
  <c r="G8" i="16"/>
  <c r="J8" i="16" s="1"/>
  <c r="K8" i="16" s="1"/>
  <c r="G9" i="16"/>
  <c r="J9" i="16" s="1"/>
  <c r="K9" i="16" s="1"/>
  <c r="G10" i="16"/>
  <c r="H10" i="16" s="1"/>
  <c r="G11" i="16"/>
  <c r="H11" i="16" s="1"/>
  <c r="G12" i="16"/>
  <c r="H12" i="16" s="1"/>
  <c r="I12" i="16" s="1"/>
  <c r="H15" i="16" l="1"/>
  <c r="I15" i="16" s="1"/>
  <c r="H9" i="16"/>
  <c r="H17" i="16"/>
  <c r="H8" i="16"/>
  <c r="I8" i="16" s="1"/>
  <c r="J12" i="16"/>
  <c r="K12" i="16" s="1"/>
  <c r="I9" i="16"/>
  <c r="I17" i="16"/>
  <c r="I13" i="16"/>
  <c r="I10" i="16"/>
  <c r="H18" i="16"/>
  <c r="I18" i="16" s="1"/>
  <c r="J16" i="16"/>
  <c r="K16" i="16" s="1"/>
  <c r="H14" i="16"/>
  <c r="I14" i="16" s="1"/>
  <c r="J11" i="16"/>
  <c r="K11" i="16" s="1"/>
  <c r="I11" i="16"/>
  <c r="J10" i="16"/>
  <c r="K10" i="16" s="1"/>
  <c r="G72" i="15"/>
  <c r="H72" i="15" s="1"/>
  <c r="G63" i="15"/>
  <c r="G52" i="15"/>
  <c r="J52" i="15" s="1"/>
  <c r="G43" i="15"/>
  <c r="J72" i="15" l="1"/>
  <c r="K72" i="15" s="1"/>
  <c r="K52" i="15"/>
  <c r="H52" i="15"/>
  <c r="I52" i="15" s="1"/>
  <c r="J43" i="15"/>
  <c r="K43" i="15" s="1"/>
  <c r="H43" i="15"/>
  <c r="I43" i="15" s="1"/>
  <c r="J63" i="15"/>
  <c r="K63" i="15" s="1"/>
  <c r="I72" i="15"/>
  <c r="H63" i="15"/>
  <c r="I63" i="15" s="1"/>
  <c r="E143" i="15"/>
  <c r="G88" i="12" l="1"/>
  <c r="H88" i="12" s="1"/>
  <c r="I88" i="12" s="1"/>
  <c r="J88" i="12" l="1"/>
  <c r="K88" i="12" s="1"/>
  <c r="G131" i="15"/>
  <c r="H131" i="15" l="1"/>
  <c r="I131" i="15" s="1"/>
  <c r="I143" i="15" s="1"/>
  <c r="G143" i="15"/>
  <c r="D142" i="15"/>
  <c r="E142" i="15" l="1"/>
  <c r="J111" i="12"/>
  <c r="J114" i="12"/>
  <c r="K114" i="12" s="1"/>
  <c r="G138" i="12"/>
  <c r="G137" i="12"/>
  <c r="J137" i="12" s="1"/>
  <c r="K137" i="12" s="1"/>
  <c r="G136" i="12"/>
  <c r="J136" i="12" s="1"/>
  <c r="G135" i="12"/>
  <c r="H135" i="12" s="1"/>
  <c r="I135" i="12" s="1"/>
  <c r="G134" i="12"/>
  <c r="H134" i="12" s="1"/>
  <c r="I134" i="12" s="1"/>
  <c r="G133" i="12"/>
  <c r="G132" i="12"/>
  <c r="G131" i="12"/>
  <c r="H131" i="12" s="1"/>
  <c r="I131" i="12" s="1"/>
  <c r="G130" i="12"/>
  <c r="J130" i="12" s="1"/>
  <c r="K130" i="12" s="1"/>
  <c r="G129" i="12"/>
  <c r="G128" i="12"/>
  <c r="G127" i="12"/>
  <c r="H127" i="12" s="1"/>
  <c r="I127" i="12" s="1"/>
  <c r="G126" i="12"/>
  <c r="H126" i="12" s="1"/>
  <c r="I126" i="12" s="1"/>
  <c r="G125" i="12"/>
  <c r="G124" i="12"/>
  <c r="G123" i="12"/>
  <c r="H123" i="12" s="1"/>
  <c r="I123" i="12" s="1"/>
  <c r="G122" i="12"/>
  <c r="G121" i="12"/>
  <c r="H121" i="12" s="1"/>
  <c r="G120" i="12"/>
  <c r="G119" i="12"/>
  <c r="H119" i="12" s="1"/>
  <c r="I119" i="12" s="1"/>
  <c r="G118" i="12"/>
  <c r="H118" i="12" s="1"/>
  <c r="I118" i="12" s="1"/>
  <c r="G117" i="12"/>
  <c r="H117" i="12" s="1"/>
  <c r="G116" i="12"/>
  <c r="G115" i="12"/>
  <c r="H115" i="12" s="1"/>
  <c r="I115" i="12" s="1"/>
  <c r="G114" i="12"/>
  <c r="H114" i="12" s="1"/>
  <c r="G113" i="12"/>
  <c r="J113" i="12" s="1"/>
  <c r="G112" i="12"/>
  <c r="G111" i="12"/>
  <c r="H111" i="12" s="1"/>
  <c r="I111" i="12" s="1"/>
  <c r="G110" i="12"/>
  <c r="H110" i="12" s="1"/>
  <c r="I110" i="12" s="1"/>
  <c r="G109" i="12"/>
  <c r="J109" i="12" s="1"/>
  <c r="G108" i="12"/>
  <c r="G107" i="12"/>
  <c r="H107" i="12" s="1"/>
  <c r="I107" i="12" s="1"/>
  <c r="G106" i="12"/>
  <c r="H106" i="12" s="1"/>
  <c r="G105" i="12"/>
  <c r="J105" i="12" s="1"/>
  <c r="K105" i="12" s="1"/>
  <c r="G104" i="12"/>
  <c r="G103" i="12"/>
  <c r="H103" i="12" s="1"/>
  <c r="I103" i="12" s="1"/>
  <c r="G102" i="12"/>
  <c r="H102" i="12" s="1"/>
  <c r="I102" i="12" s="1"/>
  <c r="G101" i="12"/>
  <c r="J101" i="12" s="1"/>
  <c r="K101" i="12" s="1"/>
  <c r="G100" i="12"/>
  <c r="G99" i="12"/>
  <c r="H99" i="12" s="1"/>
  <c r="I99" i="12" s="1"/>
  <c r="G98" i="12"/>
  <c r="G97" i="12"/>
  <c r="G96" i="12"/>
  <c r="G95" i="12"/>
  <c r="H95" i="12" s="1"/>
  <c r="I95" i="12" s="1"/>
  <c r="G94" i="12"/>
  <c r="H94" i="12" s="1"/>
  <c r="I94" i="12" s="1"/>
  <c r="G93" i="12"/>
  <c r="G92" i="12"/>
  <c r="G91" i="12"/>
  <c r="H91" i="12" s="1"/>
  <c r="I91" i="12" s="1"/>
  <c r="G90" i="12"/>
  <c r="J90" i="12" s="1"/>
  <c r="K90" i="12" s="1"/>
  <c r="G89" i="12"/>
  <c r="J89" i="12" s="1"/>
  <c r="K89" i="12" s="1"/>
  <c r="G82" i="12"/>
  <c r="H82" i="12" s="1"/>
  <c r="I82" i="12" s="1"/>
  <c r="G81" i="12"/>
  <c r="H81" i="12" s="1"/>
  <c r="I81" i="12" s="1"/>
  <c r="G80" i="12"/>
  <c r="J80" i="12" s="1"/>
  <c r="G79" i="12"/>
  <c r="G78" i="12"/>
  <c r="H78" i="12" s="1"/>
  <c r="I78" i="12" s="1"/>
  <c r="G77" i="12"/>
  <c r="J77" i="12" s="1"/>
  <c r="K77" i="12" s="1"/>
  <c r="G76" i="12"/>
  <c r="J76" i="12" s="1"/>
  <c r="G75" i="12"/>
  <c r="G74" i="12"/>
  <c r="H74" i="12" s="1"/>
  <c r="I74" i="12" s="1"/>
  <c r="G73" i="12"/>
  <c r="H73" i="12" s="1"/>
  <c r="I73" i="12" s="1"/>
  <c r="G72" i="12"/>
  <c r="J72" i="12" s="1"/>
  <c r="K72" i="12" s="1"/>
  <c r="G71" i="12"/>
  <c r="G70" i="12"/>
  <c r="H70" i="12" s="1"/>
  <c r="I70" i="12" s="1"/>
  <c r="G69" i="12"/>
  <c r="J69" i="12" s="1"/>
  <c r="G68" i="12"/>
  <c r="G67" i="12"/>
  <c r="G66" i="12"/>
  <c r="H66" i="12" s="1"/>
  <c r="I66" i="12" s="1"/>
  <c r="G65" i="12"/>
  <c r="H65" i="12" s="1"/>
  <c r="I65" i="12" s="1"/>
  <c r="G64" i="12"/>
  <c r="G63" i="12"/>
  <c r="G62" i="12"/>
  <c r="H62" i="12" s="1"/>
  <c r="I62" i="12" s="1"/>
  <c r="G61" i="12"/>
  <c r="H61" i="12" s="1"/>
  <c r="G60" i="12"/>
  <c r="J60" i="12" s="1"/>
  <c r="K60" i="12" s="1"/>
  <c r="G59" i="12"/>
  <c r="G58" i="12"/>
  <c r="H58" i="12" s="1"/>
  <c r="I58" i="12" s="1"/>
  <c r="G57" i="12"/>
  <c r="H57" i="12" s="1"/>
  <c r="I57" i="12" s="1"/>
  <c r="G56" i="12"/>
  <c r="J56" i="12" s="1"/>
  <c r="K56" i="12" s="1"/>
  <c r="G55" i="12"/>
  <c r="G54" i="12"/>
  <c r="H54" i="12" s="1"/>
  <c r="I54" i="12" s="1"/>
  <c r="G53" i="12"/>
  <c r="G52" i="12"/>
  <c r="J52" i="12" s="1"/>
  <c r="G51" i="12"/>
  <c r="G50" i="12"/>
  <c r="H50" i="12" s="1"/>
  <c r="G49" i="12"/>
  <c r="H49" i="12" s="1"/>
  <c r="I49" i="12" s="1"/>
  <c r="G48" i="12"/>
  <c r="G47" i="12"/>
  <c r="J47" i="12" s="1"/>
  <c r="G46" i="12"/>
  <c r="H46" i="12" s="1"/>
  <c r="G45" i="12"/>
  <c r="H45" i="12" s="1"/>
  <c r="I45" i="12" s="1"/>
  <c r="G44" i="12"/>
  <c r="G43" i="12"/>
  <c r="G42" i="12"/>
  <c r="H42" i="12" s="1"/>
  <c r="G41" i="12"/>
  <c r="H41" i="12" s="1"/>
  <c r="I41" i="12" s="1"/>
  <c r="G40" i="12"/>
  <c r="G39" i="12"/>
  <c r="H39" i="12" s="1"/>
  <c r="G38" i="12"/>
  <c r="H38" i="12" s="1"/>
  <c r="G37" i="12"/>
  <c r="H37" i="12" s="1"/>
  <c r="I37" i="12" s="1"/>
  <c r="G36" i="12"/>
  <c r="G35" i="12"/>
  <c r="J35" i="12" s="1"/>
  <c r="G34" i="12"/>
  <c r="H34" i="12" s="1"/>
  <c r="G33" i="12"/>
  <c r="H33" i="12" s="1"/>
  <c r="I33" i="12" s="1"/>
  <c r="G32" i="12"/>
  <c r="G31" i="12"/>
  <c r="H31" i="12" s="1"/>
  <c r="D30" i="12"/>
  <c r="E30" i="12" s="1"/>
  <c r="G30" i="12" s="1"/>
  <c r="J30" i="12" s="1"/>
  <c r="D29" i="12"/>
  <c r="E29" i="12" s="1"/>
  <c r="G29" i="12" s="1"/>
  <c r="J29" i="12" s="1"/>
  <c r="D28" i="12"/>
  <c r="E28" i="12" s="1"/>
  <c r="G28" i="12" s="1"/>
  <c r="D27" i="12"/>
  <c r="E27" i="12" s="1"/>
  <c r="G27" i="12" s="1"/>
  <c r="J27" i="12" s="1"/>
  <c r="K27" i="12" s="1"/>
  <c r="G26" i="12"/>
  <c r="H26" i="12" s="1"/>
  <c r="E25" i="12"/>
  <c r="G25" i="12" s="1"/>
  <c r="H25" i="12" s="1"/>
  <c r="I25" i="12" s="1"/>
  <c r="D24" i="12"/>
  <c r="E24" i="12" s="1"/>
  <c r="G24" i="12" s="1"/>
  <c r="D23" i="12"/>
  <c r="E23" i="12" s="1"/>
  <c r="G23" i="12" s="1"/>
  <c r="D22" i="12"/>
  <c r="E22" i="12" s="1"/>
  <c r="G22" i="12" s="1"/>
  <c r="D21" i="12"/>
  <c r="E21" i="12" s="1"/>
  <c r="G21" i="12" s="1"/>
  <c r="G20" i="12"/>
  <c r="H20" i="12" s="1"/>
  <c r="I20" i="12" s="1"/>
  <c r="E19" i="12"/>
  <c r="G19" i="12" s="1"/>
  <c r="D18" i="12"/>
  <c r="E18" i="12" s="1"/>
  <c r="G18" i="12" s="1"/>
  <c r="J18" i="12" s="1"/>
  <c r="K18" i="12" s="1"/>
  <c r="D17" i="12"/>
  <c r="E17" i="12" s="1"/>
  <c r="G17" i="12" s="1"/>
  <c r="D16" i="12"/>
  <c r="E16" i="12" s="1"/>
  <c r="G16" i="12" s="1"/>
  <c r="D15" i="12"/>
  <c r="E15" i="12" s="1"/>
  <c r="G15" i="12" s="1"/>
  <c r="D14" i="12"/>
  <c r="G13" i="12"/>
  <c r="H13" i="12" s="1"/>
  <c r="I13" i="12" s="1"/>
  <c r="G12" i="12"/>
  <c r="G11" i="12"/>
  <c r="J11" i="12" s="1"/>
  <c r="K11" i="12" s="1"/>
  <c r="G10" i="12"/>
  <c r="H10" i="12" s="1"/>
  <c r="G9" i="12"/>
  <c r="H9" i="12" s="1"/>
  <c r="I9" i="12" s="1"/>
  <c r="G8" i="12"/>
  <c r="G7" i="12"/>
  <c r="J7" i="12" s="1"/>
  <c r="K7" i="12" s="1"/>
  <c r="G6" i="12"/>
  <c r="H6" i="12" s="1"/>
  <c r="J81" i="12" l="1"/>
  <c r="J78" i="12"/>
  <c r="J49" i="12"/>
  <c r="K49" i="12" s="1"/>
  <c r="J102" i="12"/>
  <c r="K102" i="12" s="1"/>
  <c r="K81" i="12"/>
  <c r="J45" i="12"/>
  <c r="J57" i="12"/>
  <c r="J95" i="12"/>
  <c r="K95" i="12" s="1"/>
  <c r="J125" i="12"/>
  <c r="K125" i="12" s="1"/>
  <c r="K30" i="12"/>
  <c r="J54" i="12"/>
  <c r="K54" i="12" s="1"/>
  <c r="J61" i="12"/>
  <c r="K61" i="12" s="1"/>
  <c r="J115" i="12"/>
  <c r="K115" i="12" s="1"/>
  <c r="J107" i="12"/>
  <c r="K107" i="12" s="1"/>
  <c r="J82" i="12"/>
  <c r="J74" i="12"/>
  <c r="K35" i="12"/>
  <c r="K69" i="12"/>
  <c r="J39" i="12"/>
  <c r="K39" i="12" s="1"/>
  <c r="J26" i="12"/>
  <c r="K26" i="12" s="1"/>
  <c r="J65" i="12"/>
  <c r="K65" i="12" s="1"/>
  <c r="J121" i="12"/>
  <c r="J110" i="12"/>
  <c r="K110" i="12" s="1"/>
  <c r="J91" i="12"/>
  <c r="K91" i="12" s="1"/>
  <c r="G142" i="15"/>
  <c r="H32" i="12"/>
  <c r="I32" i="12" s="1"/>
  <c r="J32" i="12"/>
  <c r="K32" i="12" s="1"/>
  <c r="J8" i="12"/>
  <c r="K8" i="12" s="1"/>
  <c r="H12" i="12"/>
  <c r="I12" i="12" s="1"/>
  <c r="J12" i="12"/>
  <c r="K12" i="12" s="1"/>
  <c r="J15" i="12"/>
  <c r="K15" i="12" s="1"/>
  <c r="J19" i="12"/>
  <c r="K19" i="12" s="1"/>
  <c r="J28" i="12"/>
  <c r="K28" i="12" s="1"/>
  <c r="J36" i="12"/>
  <c r="K36" i="12" s="1"/>
  <c r="H40" i="12"/>
  <c r="I40" i="12" s="1"/>
  <c r="J40" i="12"/>
  <c r="K40" i="12" s="1"/>
  <c r="J44" i="12"/>
  <c r="K44" i="12" s="1"/>
  <c r="H48" i="12"/>
  <c r="I48" i="12" s="1"/>
  <c r="J48" i="12"/>
  <c r="K48" i="12" s="1"/>
  <c r="J51" i="12"/>
  <c r="K51" i="12" s="1"/>
  <c r="J55" i="12"/>
  <c r="K55" i="12" s="1"/>
  <c r="J59" i="12"/>
  <c r="K59" i="12" s="1"/>
  <c r="J63" i="12"/>
  <c r="K63" i="12" s="1"/>
  <c r="J67" i="12"/>
  <c r="K67" i="12" s="1"/>
  <c r="J71" i="12"/>
  <c r="K71" i="12" s="1"/>
  <c r="J75" i="12"/>
  <c r="K75" i="12" s="1"/>
  <c r="J79" i="12"/>
  <c r="K79" i="12" s="1"/>
  <c r="J92" i="12"/>
  <c r="K92" i="12" s="1"/>
  <c r="J96" i="12"/>
  <c r="K96" i="12" s="1"/>
  <c r="J100" i="12"/>
  <c r="K100" i="12" s="1"/>
  <c r="J104" i="12"/>
  <c r="K104" i="12" s="1"/>
  <c r="J108" i="12"/>
  <c r="K108" i="12" s="1"/>
  <c r="J112" i="12"/>
  <c r="K112" i="12" s="1"/>
  <c r="J116" i="12"/>
  <c r="K116" i="12" s="1"/>
  <c r="J120" i="12"/>
  <c r="K120" i="12" s="1"/>
  <c r="J124" i="12"/>
  <c r="K124" i="12" s="1"/>
  <c r="J68" i="12"/>
  <c r="K68" i="12" s="1"/>
  <c r="K45" i="12"/>
  <c r="K113" i="12"/>
  <c r="J6" i="12"/>
  <c r="K6" i="12" s="1"/>
  <c r="J50" i="12"/>
  <c r="K50" i="12" s="1"/>
  <c r="J46" i="12"/>
  <c r="K46" i="12" s="1"/>
  <c r="J41" i="12"/>
  <c r="K41" i="12" s="1"/>
  <c r="J37" i="12"/>
  <c r="K37" i="12" s="1"/>
  <c r="J33" i="12"/>
  <c r="J20" i="12"/>
  <c r="K20" i="12" s="1"/>
  <c r="J16" i="12"/>
  <c r="K16" i="12" s="1"/>
  <c r="J70" i="12"/>
  <c r="K70" i="12" s="1"/>
  <c r="J66" i="12"/>
  <c r="K66" i="12" s="1"/>
  <c r="J62" i="12"/>
  <c r="K62" i="12" s="1"/>
  <c r="J58" i="12"/>
  <c r="K58" i="12" s="1"/>
  <c r="J126" i="12"/>
  <c r="K126" i="12" s="1"/>
  <c r="J122" i="12"/>
  <c r="K122" i="12" s="1"/>
  <c r="J103" i="12"/>
  <c r="J99" i="12"/>
  <c r="K99" i="12" s="1"/>
  <c r="J93" i="12"/>
  <c r="K93" i="12" s="1"/>
  <c r="K29" i="12"/>
  <c r="K57" i="12"/>
  <c r="K47" i="12"/>
  <c r="K82" i="12"/>
  <c r="K78" i="12"/>
  <c r="K74" i="12"/>
  <c r="K121" i="12"/>
  <c r="K111" i="12"/>
  <c r="J64" i="12"/>
  <c r="K64" i="12" s="1"/>
  <c r="K33" i="12"/>
  <c r="K80" i="12"/>
  <c r="K76" i="12"/>
  <c r="K109" i="12"/>
  <c r="J42" i="12"/>
  <c r="K42" i="12" s="1"/>
  <c r="J38" i="12"/>
  <c r="K38" i="12" s="1"/>
  <c r="J34" i="12"/>
  <c r="K34" i="12" s="1"/>
  <c r="J21" i="12"/>
  <c r="K21" i="12" s="1"/>
  <c r="J17" i="12"/>
  <c r="K17" i="12" s="1"/>
  <c r="J13" i="12"/>
  <c r="K13" i="12" s="1"/>
  <c r="J135" i="12"/>
  <c r="K135" i="12" s="1"/>
  <c r="J123" i="12"/>
  <c r="K123" i="12" s="1"/>
  <c r="J119" i="12"/>
  <c r="K119" i="12" s="1"/>
  <c r="J94" i="12"/>
  <c r="K94" i="12" s="1"/>
  <c r="K103" i="12"/>
  <c r="J138" i="12"/>
  <c r="K138" i="12" s="1"/>
  <c r="K136" i="12"/>
  <c r="J134" i="12"/>
  <c r="K134" i="12" s="1"/>
  <c r="J133" i="12"/>
  <c r="K133" i="12" s="1"/>
  <c r="J132" i="12"/>
  <c r="K132" i="12" s="1"/>
  <c r="J131" i="12"/>
  <c r="K131" i="12" s="1"/>
  <c r="J129" i="12"/>
  <c r="K129" i="12" s="1"/>
  <c r="J128" i="12"/>
  <c r="K128" i="12" s="1"/>
  <c r="J127" i="12"/>
  <c r="K127" i="12" s="1"/>
  <c r="J118" i="12"/>
  <c r="K118" i="12" s="1"/>
  <c r="J117" i="12"/>
  <c r="K117" i="12" s="1"/>
  <c r="J106" i="12"/>
  <c r="K106" i="12" s="1"/>
  <c r="J98" i="12"/>
  <c r="K98" i="12" s="1"/>
  <c r="J97" i="12"/>
  <c r="K97" i="12" s="1"/>
  <c r="J73" i="12"/>
  <c r="K73" i="12" s="1"/>
  <c r="J53" i="12"/>
  <c r="K53" i="12" s="1"/>
  <c r="K52" i="12"/>
  <c r="J43" i="12"/>
  <c r="K43" i="12" s="1"/>
  <c r="J31" i="12"/>
  <c r="K31" i="12" s="1"/>
  <c r="H53" i="12"/>
  <c r="I53" i="12" s="1"/>
  <c r="H90" i="12"/>
  <c r="I90" i="12" s="1"/>
  <c r="H130" i="12"/>
  <c r="I130" i="12" s="1"/>
  <c r="H138" i="12"/>
  <c r="I138" i="12" s="1"/>
  <c r="I61" i="12"/>
  <c r="I106" i="12"/>
  <c r="I114" i="12"/>
  <c r="H69" i="12"/>
  <c r="I69" i="12" s="1"/>
  <c r="H77" i="12"/>
  <c r="I77" i="12" s="1"/>
  <c r="H98" i="12"/>
  <c r="I98" i="12" s="1"/>
  <c r="H122" i="12"/>
  <c r="I122" i="12" s="1"/>
  <c r="H18" i="12"/>
  <c r="I18" i="12" s="1"/>
  <c r="H22" i="12"/>
  <c r="I22" i="12" s="1"/>
  <c r="H27" i="12"/>
  <c r="I27" i="12" s="1"/>
  <c r="H30" i="12"/>
  <c r="I30" i="12" s="1"/>
  <c r="H15" i="12"/>
  <c r="I15" i="12" s="1"/>
  <c r="H28" i="12"/>
  <c r="I28" i="12" s="1"/>
  <c r="H16" i="12"/>
  <c r="I16" i="12" s="1"/>
  <c r="H23" i="12"/>
  <c r="I23" i="12" s="1"/>
  <c r="H17" i="12"/>
  <c r="I17" i="12" s="1"/>
  <c r="H29" i="12"/>
  <c r="I29" i="12" s="1"/>
  <c r="I6" i="12"/>
  <c r="H21" i="12"/>
  <c r="I21" i="12" s="1"/>
  <c r="H36" i="12"/>
  <c r="I36" i="12" s="1"/>
  <c r="I42" i="12"/>
  <c r="I50" i="12"/>
  <c r="H109" i="12"/>
  <c r="I109" i="12" s="1"/>
  <c r="H113" i="12"/>
  <c r="I113" i="12" s="1"/>
  <c r="H129" i="12"/>
  <c r="I129" i="12" s="1"/>
  <c r="H133" i="12"/>
  <c r="I133" i="12" s="1"/>
  <c r="H137" i="12"/>
  <c r="I137" i="12" s="1"/>
  <c r="H19" i="12"/>
  <c r="I19" i="12" s="1"/>
  <c r="H7" i="12"/>
  <c r="I7" i="12" s="1"/>
  <c r="I10" i="12"/>
  <c r="I26" i="12"/>
  <c r="H35" i="12"/>
  <c r="I35" i="12" s="1"/>
  <c r="I38" i="12"/>
  <c r="H43" i="12"/>
  <c r="I43" i="12" s="1"/>
  <c r="I46" i="12"/>
  <c r="H51" i="12"/>
  <c r="I51" i="12" s="1"/>
  <c r="H55" i="12"/>
  <c r="I55" i="12" s="1"/>
  <c r="H59" i="12"/>
  <c r="I59" i="12" s="1"/>
  <c r="H63" i="12"/>
  <c r="I63" i="12" s="1"/>
  <c r="H67" i="12"/>
  <c r="I67" i="12" s="1"/>
  <c r="H71" i="12"/>
  <c r="I71" i="12" s="1"/>
  <c r="H75" i="12"/>
  <c r="I75" i="12" s="1"/>
  <c r="H79" i="12"/>
  <c r="I79" i="12" s="1"/>
  <c r="H92" i="12"/>
  <c r="I92" i="12" s="1"/>
  <c r="H96" i="12"/>
  <c r="I96" i="12" s="1"/>
  <c r="H100" i="12"/>
  <c r="I100" i="12" s="1"/>
  <c r="H104" i="12"/>
  <c r="I104" i="12" s="1"/>
  <c r="H108" i="12"/>
  <c r="I108" i="12" s="1"/>
  <c r="H112" i="12"/>
  <c r="I112" i="12" s="1"/>
  <c r="H116" i="12"/>
  <c r="I116" i="12" s="1"/>
  <c r="H120" i="12"/>
  <c r="I120" i="12" s="1"/>
  <c r="H124" i="12"/>
  <c r="I124" i="12" s="1"/>
  <c r="H128" i="12"/>
  <c r="I128" i="12" s="1"/>
  <c r="H132" i="12"/>
  <c r="I132" i="12" s="1"/>
  <c r="H136" i="12"/>
  <c r="I136" i="12" s="1"/>
  <c r="D139" i="12"/>
  <c r="E14" i="12"/>
  <c r="I31" i="12"/>
  <c r="I39" i="12"/>
  <c r="I117" i="12"/>
  <c r="I121" i="12"/>
  <c r="H8" i="12"/>
  <c r="I8" i="12" s="1"/>
  <c r="H11" i="12"/>
  <c r="I11" i="12" s="1"/>
  <c r="H24" i="12"/>
  <c r="I24" i="12" s="1"/>
  <c r="I34" i="12"/>
  <c r="H44" i="12"/>
  <c r="I44" i="12" s="1"/>
  <c r="H47" i="12"/>
  <c r="I47" i="12" s="1"/>
  <c r="H52" i="12"/>
  <c r="I52" i="12" s="1"/>
  <c r="H56" i="12"/>
  <c r="I56" i="12" s="1"/>
  <c r="H60" i="12"/>
  <c r="I60" i="12" s="1"/>
  <c r="H64" i="12"/>
  <c r="I64" i="12" s="1"/>
  <c r="H68" i="12"/>
  <c r="I68" i="12" s="1"/>
  <c r="H72" i="12"/>
  <c r="I72" i="12" s="1"/>
  <c r="H76" i="12"/>
  <c r="I76" i="12" s="1"/>
  <c r="H80" i="12"/>
  <c r="I80" i="12" s="1"/>
  <c r="H89" i="12"/>
  <c r="I89" i="12" s="1"/>
  <c r="H93" i="12"/>
  <c r="I93" i="12" s="1"/>
  <c r="H97" i="12"/>
  <c r="I97" i="12" s="1"/>
  <c r="H101" i="12"/>
  <c r="I101" i="12" s="1"/>
  <c r="H105" i="12"/>
  <c r="I105" i="12" s="1"/>
  <c r="H125" i="12"/>
  <c r="I125" i="12" s="1"/>
  <c r="G133" i="8"/>
  <c r="G132" i="8"/>
  <c r="H132" i="8" s="1"/>
  <c r="I132" i="8" s="1"/>
  <c r="G131" i="8"/>
  <c r="G130" i="8"/>
  <c r="H130" i="8" s="1"/>
  <c r="G129" i="8"/>
  <c r="H129" i="8" s="1"/>
  <c r="I129" i="8" s="1"/>
  <c r="G128" i="8"/>
  <c r="H128" i="8" s="1"/>
  <c r="I128" i="8" s="1"/>
  <c r="G127" i="8"/>
  <c r="G126" i="8"/>
  <c r="H126" i="8" s="1"/>
  <c r="H142" i="15" l="1"/>
  <c r="I142" i="15" s="1"/>
  <c r="E139" i="12"/>
  <c r="G14" i="12"/>
  <c r="H131" i="8"/>
  <c r="I131" i="8" s="1"/>
  <c r="I126" i="8"/>
  <c r="I130" i="8"/>
  <c r="H127" i="8"/>
  <c r="I127" i="8" s="1"/>
  <c r="H133" i="8"/>
  <c r="I133" i="8" s="1"/>
  <c r="G125" i="8"/>
  <c r="G124" i="8"/>
  <c r="G123" i="8"/>
  <c r="H123" i="8" s="1"/>
  <c r="I123" i="8" s="1"/>
  <c r="H124" i="8" l="1"/>
  <c r="I124" i="8" s="1"/>
  <c r="J14" i="12"/>
  <c r="K14" i="12" s="1"/>
  <c r="H14" i="12"/>
  <c r="I14" i="12" s="1"/>
  <c r="G139" i="12"/>
  <c r="H125" i="8"/>
  <c r="I125" i="8" s="1"/>
  <c r="G105" i="8"/>
  <c r="H105" i="8" s="1"/>
  <c r="I105" i="8" s="1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H122" i="8" s="1"/>
  <c r="G82" i="8"/>
  <c r="H82" i="8" s="1"/>
  <c r="G83" i="8"/>
  <c r="H83" i="8" s="1"/>
  <c r="G84" i="8"/>
  <c r="H84" i="8" s="1"/>
  <c r="G85" i="8"/>
  <c r="H85" i="8" s="1"/>
  <c r="G86" i="8"/>
  <c r="H86" i="8" s="1"/>
  <c r="G87" i="8"/>
  <c r="H87" i="8" s="1"/>
  <c r="G88" i="8"/>
  <c r="H88" i="8" s="1"/>
  <c r="G89" i="8"/>
  <c r="G90" i="8"/>
  <c r="G91" i="8"/>
  <c r="G92" i="8"/>
  <c r="G93" i="8"/>
  <c r="H93" i="8" s="1"/>
  <c r="G94" i="8"/>
  <c r="G95" i="8"/>
  <c r="G96" i="8"/>
  <c r="G97" i="8"/>
  <c r="G98" i="8"/>
  <c r="G99" i="8"/>
  <c r="G100" i="8"/>
  <c r="G101" i="8"/>
  <c r="G102" i="8"/>
  <c r="G103" i="8"/>
  <c r="G104" i="8"/>
  <c r="G68" i="8"/>
  <c r="H68" i="8" s="1"/>
  <c r="G69" i="8"/>
  <c r="H69" i="8" s="1"/>
  <c r="I69" i="8" s="1"/>
  <c r="G70" i="8"/>
  <c r="G71" i="8"/>
  <c r="H71" i="8" s="1"/>
  <c r="G72" i="8"/>
  <c r="H72" i="8" s="1"/>
  <c r="G73" i="8"/>
  <c r="H73" i="8" s="1"/>
  <c r="I73" i="8" s="1"/>
  <c r="G74" i="8"/>
  <c r="G75" i="8"/>
  <c r="H75" i="8" s="1"/>
  <c r="G76" i="8"/>
  <c r="H76" i="8" s="1"/>
  <c r="G77" i="8"/>
  <c r="H77" i="8" s="1"/>
  <c r="I77" i="8" s="1"/>
  <c r="G78" i="8"/>
  <c r="H78" i="8" s="1"/>
  <c r="G79" i="8"/>
  <c r="H79" i="8" s="1"/>
  <c r="G80" i="8"/>
  <c r="H80" i="8" s="1"/>
  <c r="G81" i="8"/>
  <c r="H81" i="8" s="1"/>
  <c r="I81" i="8" s="1"/>
  <c r="G52" i="8"/>
  <c r="G53" i="8"/>
  <c r="H53" i="8" s="1"/>
  <c r="G54" i="8"/>
  <c r="H54" i="8" s="1"/>
  <c r="G55" i="8"/>
  <c r="G56" i="8"/>
  <c r="H56" i="8" s="1"/>
  <c r="G57" i="8"/>
  <c r="H57" i="8" s="1"/>
  <c r="G58" i="8"/>
  <c r="G59" i="8"/>
  <c r="G60" i="8"/>
  <c r="G61" i="8"/>
  <c r="G62" i="8"/>
  <c r="G63" i="8"/>
  <c r="H63" i="8" s="1"/>
  <c r="G64" i="8"/>
  <c r="H64" i="8" s="1"/>
  <c r="G65" i="8"/>
  <c r="H65" i="8" s="1"/>
  <c r="I65" i="8" s="1"/>
  <c r="G66" i="8"/>
  <c r="G67" i="8"/>
  <c r="H67" i="8" s="1"/>
  <c r="G31" i="8"/>
  <c r="H31" i="8" s="1"/>
  <c r="I31" i="8" s="1"/>
  <c r="G32" i="8"/>
  <c r="G33" i="8"/>
  <c r="G34" i="8"/>
  <c r="G35" i="8"/>
  <c r="H35" i="8" s="1"/>
  <c r="I35" i="8" s="1"/>
  <c r="G36" i="8"/>
  <c r="G37" i="8"/>
  <c r="G38" i="8"/>
  <c r="G39" i="8"/>
  <c r="G40" i="8"/>
  <c r="G41" i="8"/>
  <c r="H41" i="8" s="1"/>
  <c r="G42" i="8"/>
  <c r="H42" i="8" s="1"/>
  <c r="I42" i="8" s="1"/>
  <c r="G43" i="8"/>
  <c r="G44" i="8"/>
  <c r="H44" i="8" s="1"/>
  <c r="G45" i="8"/>
  <c r="H45" i="8" s="1"/>
  <c r="G46" i="8"/>
  <c r="H46" i="8" s="1"/>
  <c r="I46" i="8" s="1"/>
  <c r="G47" i="8"/>
  <c r="G48" i="8"/>
  <c r="H48" i="8" s="1"/>
  <c r="G49" i="8"/>
  <c r="H49" i="8" s="1"/>
  <c r="G50" i="8"/>
  <c r="H50" i="8" s="1"/>
  <c r="I50" i="8" s="1"/>
  <c r="G51" i="8"/>
  <c r="G20" i="8"/>
  <c r="H20" i="8" s="1"/>
  <c r="G26" i="8"/>
  <c r="G8" i="8"/>
  <c r="G9" i="8"/>
  <c r="G10" i="8"/>
  <c r="G11" i="8"/>
  <c r="G12" i="8"/>
  <c r="G13" i="8"/>
  <c r="G7" i="8"/>
  <c r="H7" i="8" s="1"/>
  <c r="I7" i="8" s="1"/>
  <c r="G6" i="8"/>
  <c r="H139" i="12" l="1"/>
  <c r="I139" i="12" s="1"/>
  <c r="I86" i="8"/>
  <c r="H74" i="8"/>
  <c r="I74" i="8" s="1"/>
  <c r="I56" i="8"/>
  <c r="I78" i="8"/>
  <c r="I82" i="8"/>
  <c r="I20" i="8"/>
  <c r="I48" i="8"/>
  <c r="I44" i="8"/>
  <c r="H52" i="8"/>
  <c r="I52" i="8" s="1"/>
  <c r="H70" i="8"/>
  <c r="I70" i="8" s="1"/>
  <c r="H40" i="8"/>
  <c r="I40" i="8" s="1"/>
  <c r="H8" i="8"/>
  <c r="I8" i="8" s="1"/>
  <c r="H62" i="8"/>
  <c r="I62" i="8" s="1"/>
  <c r="H97" i="8"/>
  <c r="I97" i="8" s="1"/>
  <c r="H114" i="8"/>
  <c r="I114" i="8" s="1"/>
  <c r="I93" i="8"/>
  <c r="I85" i="8"/>
  <c r="I122" i="8"/>
  <c r="H11" i="8"/>
  <c r="I11" i="8" s="1"/>
  <c r="H38" i="8"/>
  <c r="I38" i="8" s="1"/>
  <c r="H34" i="8"/>
  <c r="I34" i="8" s="1"/>
  <c r="H26" i="8"/>
  <c r="I26" i="8" s="1"/>
  <c r="H55" i="8"/>
  <c r="I55" i="8" s="1"/>
  <c r="H51" i="8"/>
  <c r="I51" i="8" s="1"/>
  <c r="H47" i="8"/>
  <c r="I47" i="8" s="1"/>
  <c r="H43" i="8"/>
  <c r="I43" i="8" s="1"/>
  <c r="H39" i="8"/>
  <c r="I39" i="8" s="1"/>
  <c r="H61" i="8"/>
  <c r="I61" i="8" s="1"/>
  <c r="H89" i="8"/>
  <c r="I89" i="8" s="1"/>
  <c r="H104" i="8"/>
  <c r="I104" i="8" s="1"/>
  <c r="H100" i="8"/>
  <c r="I100" i="8" s="1"/>
  <c r="H96" i="8"/>
  <c r="I96" i="8" s="1"/>
  <c r="H92" i="8"/>
  <c r="I92" i="8" s="1"/>
  <c r="H121" i="8"/>
  <c r="I121" i="8" s="1"/>
  <c r="H117" i="8"/>
  <c r="I117" i="8" s="1"/>
  <c r="H113" i="8"/>
  <c r="I113" i="8" s="1"/>
  <c r="H109" i="8"/>
  <c r="I109" i="8" s="1"/>
  <c r="I57" i="8"/>
  <c r="I53" i="8"/>
  <c r="I49" i="8"/>
  <c r="I45" i="8"/>
  <c r="I41" i="8"/>
  <c r="I76" i="8"/>
  <c r="I72" i="8"/>
  <c r="I68" i="8"/>
  <c r="I64" i="8"/>
  <c r="I88" i="8"/>
  <c r="I84" i="8"/>
  <c r="I80" i="8"/>
  <c r="H58" i="8"/>
  <c r="I58" i="8" s="1"/>
  <c r="H110" i="8"/>
  <c r="I110" i="8" s="1"/>
  <c r="I54" i="8"/>
  <c r="H6" i="8"/>
  <c r="I6" i="8" s="1"/>
  <c r="H10" i="8"/>
  <c r="I10" i="8" s="1"/>
  <c r="H37" i="8"/>
  <c r="I37" i="8" s="1"/>
  <c r="H33" i="8"/>
  <c r="I33" i="8" s="1"/>
  <c r="H60" i="8"/>
  <c r="I60" i="8" s="1"/>
  <c r="H107" i="8"/>
  <c r="I107" i="8" s="1"/>
  <c r="H103" i="8"/>
  <c r="I103" i="8" s="1"/>
  <c r="H99" i="8"/>
  <c r="I99" i="8" s="1"/>
  <c r="H95" i="8"/>
  <c r="I95" i="8" s="1"/>
  <c r="H91" i="8"/>
  <c r="I91" i="8" s="1"/>
  <c r="H120" i="8"/>
  <c r="I120" i="8" s="1"/>
  <c r="H116" i="8"/>
  <c r="I116" i="8" s="1"/>
  <c r="H112" i="8"/>
  <c r="I112" i="8" s="1"/>
  <c r="H108" i="8"/>
  <c r="I108" i="8" s="1"/>
  <c r="I75" i="8"/>
  <c r="I71" i="8"/>
  <c r="I67" i="8"/>
  <c r="I63" i="8"/>
  <c r="I87" i="8"/>
  <c r="I83" i="8"/>
  <c r="I79" i="8"/>
  <c r="H12" i="8"/>
  <c r="I12" i="8" s="1"/>
  <c r="H66" i="8"/>
  <c r="I66" i="8" s="1"/>
  <c r="H101" i="8"/>
  <c r="I101" i="8" s="1"/>
  <c r="H118" i="8"/>
  <c r="I118" i="8" s="1"/>
  <c r="H13" i="8"/>
  <c r="I13" i="8" s="1"/>
  <c r="H9" i="8"/>
  <c r="I9" i="8" s="1"/>
  <c r="H36" i="8"/>
  <c r="I36" i="8" s="1"/>
  <c r="H32" i="8"/>
  <c r="I32" i="8" s="1"/>
  <c r="H59" i="8"/>
  <c r="I59" i="8" s="1"/>
  <c r="H106" i="8"/>
  <c r="I106" i="8" s="1"/>
  <c r="H102" i="8"/>
  <c r="I102" i="8" s="1"/>
  <c r="H98" i="8"/>
  <c r="I98" i="8" s="1"/>
  <c r="H94" i="8"/>
  <c r="I94" i="8" s="1"/>
  <c r="H90" i="8"/>
  <c r="I90" i="8" s="1"/>
  <c r="H119" i="8"/>
  <c r="I119" i="8" s="1"/>
  <c r="H115" i="8"/>
  <c r="I115" i="8" s="1"/>
  <c r="H111" i="8"/>
  <c r="I111" i="8" s="1"/>
  <c r="D28" i="8"/>
  <c r="E28" i="8" s="1"/>
  <c r="G28" i="8" s="1"/>
  <c r="D29" i="8"/>
  <c r="E29" i="8" s="1"/>
  <c r="G29" i="8" s="1"/>
  <c r="D30" i="8"/>
  <c r="E30" i="8" s="1"/>
  <c r="G30" i="8" s="1"/>
  <c r="D27" i="8"/>
  <c r="E27" i="8" s="1"/>
  <c r="G27" i="8" s="1"/>
  <c r="E25" i="8"/>
  <c r="G25" i="8" s="1"/>
  <c r="D22" i="8"/>
  <c r="E22" i="8" s="1"/>
  <c r="G22" i="8" s="1"/>
  <c r="D23" i="8"/>
  <c r="E23" i="8" s="1"/>
  <c r="G23" i="8" s="1"/>
  <c r="D24" i="8"/>
  <c r="E24" i="8" s="1"/>
  <c r="G24" i="8" s="1"/>
  <c r="D21" i="8"/>
  <c r="E21" i="8" s="1"/>
  <c r="G21" i="8" s="1"/>
  <c r="E19" i="8"/>
  <c r="G19" i="8" s="1"/>
  <c r="D15" i="8"/>
  <c r="D16" i="8"/>
  <c r="E16" i="8" s="1"/>
  <c r="G16" i="8" s="1"/>
  <c r="D17" i="8"/>
  <c r="E17" i="8" s="1"/>
  <c r="G17" i="8" s="1"/>
  <c r="D18" i="8"/>
  <c r="E18" i="8" s="1"/>
  <c r="G18" i="8" s="1"/>
  <c r="D14" i="8"/>
  <c r="D134" i="8" l="1"/>
  <c r="E14" i="8"/>
  <c r="E15" i="8"/>
  <c r="G15" i="8" s="1"/>
  <c r="H15" i="8" s="1"/>
  <c r="I15" i="8" s="1"/>
  <c r="H18" i="8"/>
  <c r="I18" i="8" s="1"/>
  <c r="H25" i="8"/>
  <c r="I25" i="8" s="1"/>
  <c r="H24" i="8"/>
  <c r="I24" i="8" s="1"/>
  <c r="H27" i="8"/>
  <c r="I27" i="8" s="1"/>
  <c r="H21" i="8"/>
  <c r="I21" i="8" s="1"/>
  <c r="H23" i="8"/>
  <c r="I23" i="8" s="1"/>
  <c r="H28" i="8"/>
  <c r="I28" i="8" s="1"/>
  <c r="H17" i="8"/>
  <c r="I17" i="8" s="1"/>
  <c r="H16" i="8"/>
  <c r="I16" i="8" s="1"/>
  <c r="H30" i="8"/>
  <c r="I30" i="8" s="1"/>
  <c r="H19" i="8"/>
  <c r="I19" i="8" s="1"/>
  <c r="H22" i="8"/>
  <c r="I22" i="8" s="1"/>
  <c r="H29" i="8"/>
  <c r="I29" i="8" s="1"/>
  <c r="E134" i="8" l="1"/>
  <c r="G14" i="8"/>
  <c r="G134" i="8" l="1"/>
  <c r="H134" i="8" s="1"/>
  <c r="I134" i="8" s="1"/>
  <c r="H14" i="8"/>
  <c r="I14" i="8" s="1"/>
</calcChain>
</file>

<file path=xl/sharedStrings.xml><?xml version="1.0" encoding="utf-8"?>
<sst xmlns="http://schemas.openxmlformats.org/spreadsheetml/2006/main" count="1528" uniqueCount="220">
  <si>
    <t>Total Built Up (sq ft)</t>
  </si>
  <si>
    <t>Land Area
(sq ft)</t>
  </si>
  <si>
    <t>Lot</t>
  </si>
  <si>
    <t>Selling Price (RM)</t>
  </si>
  <si>
    <t>Purchaser</t>
  </si>
  <si>
    <t>No of Story</t>
  </si>
  <si>
    <t>Land Dimension 
(sq ft)</t>
  </si>
  <si>
    <t>Rate Per Sq Ft (RM)</t>
  </si>
  <si>
    <t>Early Bird Discount -5% (RM)</t>
  </si>
  <si>
    <t>Net Selling Price (RM)</t>
  </si>
  <si>
    <t>Early Bird Discount -7% (RM)</t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</si>
  <si>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</si>
  <si>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</si>
  <si>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</si>
  <si>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</si>
  <si>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</si>
  <si>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</si>
  <si>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</si>
  <si>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</si>
  <si>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</si>
  <si>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>Lot 10</t>
  </si>
  <si>
    <t>Lot 11</t>
  </si>
  <si>
    <t>Lot 12</t>
  </si>
  <si>
    <t>Lot 13</t>
  </si>
  <si>
    <t>Lot 14</t>
  </si>
  <si>
    <t>Lot 15</t>
  </si>
  <si>
    <t>Lot 16</t>
  </si>
  <si>
    <t>Lot 17</t>
  </si>
  <si>
    <t>Lot 18</t>
  </si>
  <si>
    <t>Lot 19</t>
  </si>
  <si>
    <t>Lot 20</t>
  </si>
  <si>
    <t>Lot 21</t>
  </si>
  <si>
    <t>Lot 22</t>
  </si>
  <si>
    <t>Lot 23</t>
  </si>
  <si>
    <t>Lot 24</t>
  </si>
  <si>
    <t>Lot 25</t>
  </si>
  <si>
    <t>Lot 26</t>
  </si>
  <si>
    <t>Lot 27</t>
  </si>
  <si>
    <t>Lot 28</t>
  </si>
  <si>
    <t>Lot 29</t>
  </si>
  <si>
    <t>Lot 30</t>
  </si>
  <si>
    <t>Lot 31</t>
  </si>
  <si>
    <t>Lot 32</t>
  </si>
  <si>
    <t>Lot 33</t>
  </si>
  <si>
    <t>Lot 34</t>
  </si>
  <si>
    <t>Lot 35</t>
  </si>
  <si>
    <t>Lot 36</t>
  </si>
  <si>
    <t>Lot 37</t>
  </si>
  <si>
    <t>Lot 38</t>
  </si>
  <si>
    <t>Lot 39</t>
  </si>
  <si>
    <t>Lot 40</t>
  </si>
  <si>
    <t>Lot 41</t>
  </si>
  <si>
    <t>Lot 42</t>
  </si>
  <si>
    <t>Lot 43</t>
  </si>
  <si>
    <t>Lot 44</t>
  </si>
  <si>
    <t>Lot 45</t>
  </si>
  <si>
    <t>Lot 46</t>
  </si>
  <si>
    <t>Lot 47</t>
  </si>
  <si>
    <t>Lot 48</t>
  </si>
  <si>
    <t>Lot 49</t>
  </si>
  <si>
    <t>Lot 50</t>
  </si>
  <si>
    <t>Lot 51</t>
  </si>
  <si>
    <t>Lot 52</t>
  </si>
  <si>
    <t>Lot 53</t>
  </si>
  <si>
    <t>Lot 54</t>
  </si>
  <si>
    <t>Lot 55</t>
  </si>
  <si>
    <t>Lot 56</t>
  </si>
  <si>
    <t>Lot 57</t>
  </si>
  <si>
    <t>Lot 58</t>
  </si>
  <si>
    <t>Lot 59</t>
  </si>
  <si>
    <t>Lot 60</t>
  </si>
  <si>
    <t>Lot 61</t>
  </si>
  <si>
    <t>Lot 62</t>
  </si>
  <si>
    <t>Lot 63</t>
  </si>
  <si>
    <t>Lot 64</t>
  </si>
  <si>
    <t>Lot 65</t>
  </si>
  <si>
    <t>Lot 66</t>
  </si>
  <si>
    <t>Lot 67</t>
  </si>
  <si>
    <t>Lot 68</t>
  </si>
  <si>
    <t>Lot 69</t>
  </si>
  <si>
    <t>Lot 70</t>
  </si>
  <si>
    <t>Lot 71</t>
  </si>
  <si>
    <t>Lot 72</t>
  </si>
  <si>
    <t>Lot 73</t>
  </si>
  <si>
    <t>Lot 74</t>
  </si>
  <si>
    <t>Lot 75</t>
  </si>
  <si>
    <t>Lot 76</t>
  </si>
  <si>
    <t>Lot 77</t>
  </si>
  <si>
    <t>Lot 78</t>
  </si>
  <si>
    <t>Lot 79</t>
  </si>
  <si>
    <t>Lot 80</t>
  </si>
  <si>
    <t>Lot 81</t>
  </si>
  <si>
    <t>Lot 82</t>
  </si>
  <si>
    <t>Lot 83</t>
  </si>
  <si>
    <t>Lot 84</t>
  </si>
  <si>
    <t>Lot 85</t>
  </si>
  <si>
    <t>Lot 86</t>
  </si>
  <si>
    <t>Lot 87</t>
  </si>
  <si>
    <t>Lot 88</t>
  </si>
  <si>
    <t>Lot 89</t>
  </si>
  <si>
    <t>Lot 90</t>
  </si>
  <si>
    <t>Lot 91</t>
  </si>
  <si>
    <t>Lot 92</t>
  </si>
  <si>
    <t>Lot 93</t>
  </si>
  <si>
    <t>Lot 94</t>
  </si>
  <si>
    <t>Lot 95</t>
  </si>
  <si>
    <t>Lot 96</t>
  </si>
  <si>
    <t>Lot 97</t>
  </si>
  <si>
    <t>Lot 98</t>
  </si>
  <si>
    <t>Lot 99</t>
  </si>
  <si>
    <t>Lot 100</t>
  </si>
  <si>
    <t>Lot 101</t>
  </si>
  <si>
    <t>Lot 102</t>
  </si>
  <si>
    <t>Lot 103</t>
  </si>
  <si>
    <t>Lot 104</t>
  </si>
  <si>
    <t>Lot 105</t>
  </si>
  <si>
    <t>Lot 106</t>
  </si>
  <si>
    <t>Lot 107</t>
  </si>
  <si>
    <t>Lot 108</t>
  </si>
  <si>
    <t>Lot 109</t>
  </si>
  <si>
    <t>Lot 110</t>
  </si>
  <si>
    <t>Lot 111</t>
  </si>
  <si>
    <t>Lot 112</t>
  </si>
  <si>
    <t>Lot 113</t>
  </si>
  <si>
    <t>Lot 114</t>
  </si>
  <si>
    <t>Lot 115</t>
  </si>
  <si>
    <t>Lot 116</t>
  </si>
  <si>
    <t>Lot 117</t>
  </si>
  <si>
    <t>41x70</t>
  </si>
  <si>
    <t>24x70</t>
  </si>
  <si>
    <t>29x70</t>
  </si>
  <si>
    <t>35x65</t>
  </si>
  <si>
    <t>24x65</t>
  </si>
  <si>
    <t>29x65</t>
  </si>
  <si>
    <t>34x70</t>
  </si>
  <si>
    <t>40x65</t>
  </si>
  <si>
    <t>30.5x70</t>
  </si>
  <si>
    <t>30.4x65</t>
  </si>
  <si>
    <t>44.5x70</t>
  </si>
  <si>
    <t>38.4x65</t>
  </si>
  <si>
    <t>32x65</t>
  </si>
  <si>
    <t>26x70</t>
  </si>
  <si>
    <t>Tiong Nam Business Park @ SiLC 7, Nusajaya</t>
  </si>
  <si>
    <t>Total</t>
  </si>
  <si>
    <t>Lot 118</t>
  </si>
  <si>
    <t>Lot 119</t>
  </si>
  <si>
    <t>Lot 120</t>
  </si>
  <si>
    <t>Lot 121</t>
  </si>
  <si>
    <t>Lot 122</t>
  </si>
  <si>
    <t>Lot 123</t>
  </si>
  <si>
    <t>Lot 124</t>
  </si>
  <si>
    <t>Lot 125</t>
  </si>
  <si>
    <t>Lot 126</t>
  </si>
  <si>
    <t>Lot 127</t>
  </si>
  <si>
    <t>Lot 128</t>
  </si>
  <si>
    <t>24x61</t>
  </si>
  <si>
    <t>Yong Kwee Lian</t>
  </si>
  <si>
    <t>Yong Wei Lian</t>
  </si>
  <si>
    <t>Kay  Tong</t>
  </si>
  <si>
    <t>Ong Wei Kuan</t>
  </si>
  <si>
    <t>Reserved/Mgmt</t>
  </si>
  <si>
    <t>Reserved/mgmt</t>
  </si>
  <si>
    <t>Pearline Goh Sio Leng</t>
  </si>
  <si>
    <t>Reserved/(Shien Chang)</t>
  </si>
  <si>
    <t>Doctor Sia Teck Chin/0127383939</t>
  </si>
  <si>
    <t>Tan Guan Hon</t>
  </si>
  <si>
    <t>Chen Kuok Chin</t>
  </si>
  <si>
    <t>Eng Kim Chooi</t>
  </si>
  <si>
    <t>Leng Bong Yong</t>
  </si>
  <si>
    <t>Liew Kuek Wee</t>
  </si>
  <si>
    <t>Woh Kek Hin</t>
  </si>
  <si>
    <t>Psypacific Sdn Bhd</t>
  </si>
  <si>
    <t>Reserved/Stephanie</t>
  </si>
  <si>
    <t xml:space="preserve">Kelath Harish Vasudevan </t>
  </si>
  <si>
    <t>Chua Teik Hin</t>
  </si>
  <si>
    <t>Tan Boon Hock</t>
  </si>
  <si>
    <t>Lam Foo Nam</t>
  </si>
  <si>
    <t>Kirby Wong Kin Hoi</t>
  </si>
  <si>
    <t>Wong Swee Siong</t>
  </si>
  <si>
    <t>Ho Kee Koon</t>
  </si>
  <si>
    <t>Chong Lee Chan</t>
  </si>
  <si>
    <t>Yap Chu Ping</t>
  </si>
  <si>
    <t>Status</t>
  </si>
  <si>
    <t>SOLD</t>
  </si>
  <si>
    <t>Available</t>
  </si>
  <si>
    <t>30x65</t>
  </si>
  <si>
    <t>36x61</t>
  </si>
  <si>
    <t>33x61</t>
  </si>
  <si>
    <t>Reserved- Judy</t>
  </si>
  <si>
    <t>Reserved/Clinic Goh</t>
  </si>
  <si>
    <t>Yee Foong Har</t>
  </si>
  <si>
    <t>Yip Hon Fai / Kong Kok Onn</t>
  </si>
  <si>
    <t>Alex Chan San Swee</t>
  </si>
  <si>
    <t>Vincent Beng Huat Koh</t>
  </si>
  <si>
    <t>Reserved - Cindy -UOB</t>
  </si>
  <si>
    <t>Reserved - Goh - UOB</t>
  </si>
  <si>
    <t>Eileen Chan</t>
  </si>
  <si>
    <t>Reserved - Bernard Thong</t>
  </si>
  <si>
    <t>Reserved - Astinas</t>
  </si>
  <si>
    <t>Reserved /Mr Lean (Hup Leck)</t>
  </si>
  <si>
    <t>Reserved - CK Tan</t>
  </si>
  <si>
    <t>Hu Meng Kui &amp; Low Yuan Peng</t>
  </si>
  <si>
    <t>Mo Sui Hua</t>
  </si>
  <si>
    <t>Yang Kai Keat</t>
  </si>
  <si>
    <t>Reserved- jia jun</t>
  </si>
  <si>
    <t>Reserved - jia jun</t>
  </si>
  <si>
    <t>SOUTHERN CHARM SDN BHD</t>
  </si>
  <si>
    <t>Reserved /JIAJUN</t>
  </si>
  <si>
    <t>Reserved / JIAJUN</t>
  </si>
  <si>
    <t>KOAY YING YING</t>
  </si>
  <si>
    <t>Reserved -CMT</t>
  </si>
  <si>
    <t>Reserved - CMT</t>
  </si>
  <si>
    <t>Reserved / Mgmt / Loh Liam Hiang</t>
  </si>
  <si>
    <t>Reserved / CMT</t>
  </si>
  <si>
    <t>N/A</t>
  </si>
  <si>
    <t>Tiong Nam Business Park @ SiLC 7, Nusajaya                                                                  (eff: 20/03/2013)</t>
  </si>
  <si>
    <t xml:space="preserve">Tiong Nam Business Park @ SiLC 7, Nusajaya                           </t>
  </si>
  <si>
    <t xml:space="preserve">Tiong Nam Business Park @ SiLC 7, Nusajaya                                                 </t>
  </si>
  <si>
    <t>Tiong Nam Business Park @ SiLC 7, Nusajaya                                                                  (eff: 24/04/2013)</t>
  </si>
  <si>
    <t xml:space="preserve">Tiong Nam Business Park @ SiLC 7, Nusajaya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</si>
</sst>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6"/>
      <color theme="1"/>
      <name val="Calibri"/>
      <family val="2"/>
      <charset val="134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</font>
    <font>
      <b/>
      <u val="singleAccounting"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/>
  </cellStyleXfs>
  <cellXfs count="204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43" fontId="4" fillId="3" borderId="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6" fillId="0" borderId="0" xfId="0" applyFont="1">
      <alignment vertical="center"/>
    </xf>
    <xf numFmtId="43" fontId="8" fillId="5" borderId="1" xfId="0" applyNumberFormat="1" applyFont="1" applyFill="1" applyBorder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3" fontId="8" fillId="6" borderId="1" xfId="0" applyNumberFormat="1" applyFont="1" applyFill="1" applyBorder="1">
      <alignment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3" fontId="4" fillId="5" borderId="1" xfId="1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3" fontId="4" fillId="7" borderId="1" xfId="1" applyNumberFormat="1" applyFont="1" applyFill="1" applyBorder="1" applyAlignment="1">
      <alignment horizontal="center" vertical="center"/>
    </xf>
    <xf numFmtId="43" fontId="8" fillId="7" borderId="1" xfId="0" applyNumberFormat="1" applyFont="1" applyFill="1" applyBorder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43" fontId="4" fillId="8" borderId="1" xfId="1" applyNumberFormat="1" applyFont="1" applyFill="1" applyBorder="1" applyAlignment="1">
      <alignment horizontal="center" vertical="center"/>
    </xf>
    <xf numFmtId="43" fontId="8" fillId="8" borderId="1" xfId="0" applyNumberFormat="1" applyFont="1" applyFill="1" applyBorder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3" fontId="4" fillId="3" borderId="1" xfId="1" applyNumberFormat="1" applyFont="1" applyFill="1" applyBorder="1" applyAlignment="1">
      <alignment horizontal="center" vertical="center"/>
    </xf>
    <xf numFmtId="43" fontId="8" fillId="3" borderId="1" xfId="0" applyNumberFormat="1" applyFont="1" applyFill="1" applyBorder="1">
      <alignment vertical="center"/>
    </xf>
    <xf numFmtId="164" fontId="4" fillId="3" borderId="1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1" fontId="4" fillId="9" borderId="1" xfId="1" applyNumberFormat="1" applyFont="1" applyFill="1" applyBorder="1" applyAlignment="1">
      <alignment horizontal="center" vertical="center"/>
    </xf>
    <xf numFmtId="164" fontId="4" fillId="9" borderId="1" xfId="1" applyNumberFormat="1" applyFont="1" applyFill="1" applyBorder="1" applyAlignment="1">
      <alignment horizontal="center" vertical="center"/>
    </xf>
    <xf numFmtId="43" fontId="4" fillId="9" borderId="1" xfId="1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43" fontId="8" fillId="9" borderId="1" xfId="0" applyNumberFormat="1" applyFont="1" applyFill="1" applyBorder="1">
      <alignment vertical="center"/>
    </xf>
    <xf numFmtId="0" fontId="7" fillId="10" borderId="1" xfId="0" applyFont="1" applyFill="1" applyBorder="1" applyAlignment="1">
      <alignment horizontal="center" vertical="center" wrapText="1"/>
    </xf>
    <xf numFmtId="1" fontId="4" fillId="10" borderId="1" xfId="1" applyNumberFormat="1" applyFont="1" applyFill="1" applyBorder="1" applyAlignment="1">
      <alignment horizontal="center" vertical="center"/>
    </xf>
    <xf numFmtId="164" fontId="4" fillId="10" borderId="1" xfId="1" applyNumberFormat="1" applyFont="1" applyFill="1" applyBorder="1" applyAlignment="1">
      <alignment horizontal="center" vertical="center"/>
    </xf>
    <xf numFmtId="43" fontId="4" fillId="10" borderId="1" xfId="1" applyNumberFormat="1" applyFont="1" applyFill="1" applyBorder="1" applyAlignment="1">
      <alignment horizontal="center" vertical="center"/>
    </xf>
    <xf numFmtId="43" fontId="8" fillId="10" borderId="1" xfId="0" applyNumberFormat="1" applyFont="1" applyFill="1" applyBorder="1">
      <alignment vertical="center"/>
    </xf>
    <xf numFmtId="0" fontId="7" fillId="11" borderId="1" xfId="0" applyFont="1" applyFill="1" applyBorder="1" applyAlignment="1">
      <alignment horizontal="center" vertical="center" wrapText="1"/>
    </xf>
    <xf numFmtId="1" fontId="4" fillId="11" borderId="1" xfId="1" applyNumberFormat="1" applyFont="1" applyFill="1" applyBorder="1" applyAlignment="1">
      <alignment horizontal="center" vertical="center"/>
    </xf>
    <xf numFmtId="164" fontId="4" fillId="11" borderId="1" xfId="1" applyNumberFormat="1" applyFont="1" applyFill="1" applyBorder="1" applyAlignment="1">
      <alignment horizontal="center" vertical="center"/>
    </xf>
    <xf numFmtId="43" fontId="4" fillId="11" borderId="1" xfId="1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43" fontId="8" fillId="11" borderId="1" xfId="0" applyNumberFormat="1" applyFont="1" applyFill="1" applyBorder="1">
      <alignment vertical="center"/>
    </xf>
    <xf numFmtId="0" fontId="9" fillId="11" borderId="5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1" fontId="4" fillId="11" borderId="1" xfId="0" applyNumberFormat="1" applyFont="1" applyFill="1" applyBorder="1" applyAlignment="1">
      <alignment horizontal="center" vertical="center"/>
    </xf>
    <xf numFmtId="43" fontId="4" fillId="11" borderId="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1" fontId="4" fillId="12" borderId="1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43" fontId="4" fillId="12" borderId="1" xfId="0" applyNumberFormat="1" applyFont="1" applyFill="1" applyBorder="1" applyAlignment="1">
      <alignment horizontal="center" vertical="center"/>
    </xf>
    <xf numFmtId="43" fontId="8" fillId="12" borderId="1" xfId="0" applyNumberFormat="1" applyFont="1" applyFill="1" applyBorder="1">
      <alignment vertical="center"/>
    </xf>
    <xf numFmtId="43" fontId="4" fillId="6" borderId="1" xfId="0" applyNumberFormat="1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43" fontId="4" fillId="9" borderId="1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43" fontId="4" fillId="13" borderId="1" xfId="0" applyNumberFormat="1" applyFont="1" applyFill="1" applyBorder="1" applyAlignment="1">
      <alignment horizontal="center" vertical="center"/>
    </xf>
    <xf numFmtId="43" fontId="8" fillId="13" borderId="1" xfId="0" applyNumberFormat="1" applyFont="1" applyFill="1" applyBorder="1">
      <alignment vertical="center"/>
    </xf>
    <xf numFmtId="43" fontId="4" fillId="3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4" fillId="3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0" fillId="4" borderId="0" xfId="0" applyFill="1">
      <alignment vertical="center"/>
    </xf>
    <xf numFmtId="43" fontId="0" fillId="0" borderId="0" xfId="0" applyNumberForma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3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>
      <alignment vertical="center"/>
    </xf>
    <xf numFmtId="43" fontId="8" fillId="3" borderId="3" xfId="0" applyNumberFormat="1" applyFont="1" applyFill="1" applyBorder="1">
      <alignment vertical="center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43" fontId="4" fillId="3" borderId="1" xfId="0" applyNumberFormat="1" applyFont="1" applyFill="1" applyBorder="1" applyAlignment="1">
      <alignment horizontal="left" vertical="center"/>
    </xf>
    <xf numFmtId="1" fontId="4" fillId="0" borderId="2" xfId="0" applyNumberFormat="1" applyFont="1" applyBorder="1" applyAlignment="1">
      <alignment horizontal="center" vertical="center"/>
    </xf>
    <xf numFmtId="0" fontId="10" fillId="4" borderId="7" xfId="0" applyFont="1" applyFill="1" applyBorder="1" applyAlignment="1">
      <alignment horizontal="right" vertical="center" wrapText="1"/>
    </xf>
    <xf numFmtId="43" fontId="10" fillId="4" borderId="7" xfId="0" applyNumberFormat="1" applyFont="1" applyFill="1" applyBorder="1" applyAlignment="1">
      <alignment horizontal="center" vertical="center"/>
    </xf>
    <xf numFmtId="164" fontId="4" fillId="12" borderId="1" xfId="0" applyNumberFormat="1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 wrapText="1"/>
    </xf>
    <xf numFmtId="1" fontId="4" fillId="14" borderId="3" xfId="0" applyNumberFormat="1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43" fontId="4" fillId="14" borderId="3" xfId="0" applyNumberFormat="1" applyFont="1" applyFill="1" applyBorder="1" applyAlignment="1">
      <alignment horizontal="center" vertical="center"/>
    </xf>
    <xf numFmtId="43" fontId="8" fillId="14" borderId="3" xfId="0" applyNumberFormat="1" applyFont="1" applyFill="1" applyBorder="1">
      <alignment vertical="center"/>
    </xf>
    <xf numFmtId="0" fontId="7" fillId="15" borderId="1" xfId="0" applyFont="1" applyFill="1" applyBorder="1" applyAlignment="1">
      <alignment horizontal="center" vertical="center" wrapText="1"/>
    </xf>
    <xf numFmtId="1" fontId="4" fillId="15" borderId="1" xfId="1" applyNumberFormat="1" applyFont="1" applyFill="1" applyBorder="1" applyAlignment="1">
      <alignment horizontal="center" vertical="center"/>
    </xf>
    <xf numFmtId="164" fontId="4" fillId="15" borderId="1" xfId="1" applyNumberFormat="1" applyFont="1" applyFill="1" applyBorder="1" applyAlignment="1">
      <alignment horizontal="center" vertical="center"/>
    </xf>
    <xf numFmtId="43" fontId="4" fillId="15" borderId="1" xfId="1" applyNumberFormat="1" applyFont="1" applyFill="1" applyBorder="1" applyAlignment="1">
      <alignment horizontal="center" vertical="center"/>
    </xf>
    <xf numFmtId="43" fontId="8" fillId="15" borderId="1" xfId="0" applyNumberFormat="1" applyFont="1" applyFill="1" applyBorder="1">
      <alignment vertical="center"/>
    </xf>
    <xf numFmtId="0" fontId="3" fillId="11" borderId="1" xfId="0" applyFont="1" applyFill="1" applyBorder="1" applyAlignment="1"/>
    <xf numFmtId="0" fontId="4" fillId="6" borderId="1" xfId="0" applyFont="1" applyFill="1" applyBorder="1" applyAlignment="1"/>
    <xf numFmtId="0" fontId="4" fillId="9" borderId="1" xfId="0" applyFont="1" applyFill="1" applyBorder="1" applyAlignment="1"/>
    <xf numFmtId="0" fontId="4" fillId="12" borderId="1" xfId="0" applyFont="1" applyFill="1" applyBorder="1" applyAlignment="1"/>
    <xf numFmtId="0" fontId="4" fillId="13" borderId="1" xfId="0" applyFont="1" applyFill="1" applyBorder="1" applyAlignment="1"/>
    <xf numFmtId="0" fontId="4" fillId="3" borderId="1" xfId="0" applyFont="1" applyFill="1" applyBorder="1" applyAlignment="1"/>
    <xf numFmtId="0" fontId="4" fillId="3" borderId="3" xfId="0" applyFont="1" applyFill="1" applyBorder="1" applyAlignment="1"/>
    <xf numFmtId="0" fontId="4" fillId="14" borderId="3" xfId="0" applyFont="1" applyFill="1" applyBorder="1" applyAlignment="1"/>
    <xf numFmtId="0" fontId="3" fillId="2" borderId="1" xfId="0" applyFont="1" applyFill="1" applyBorder="1" applyAlignment="1">
      <alignment wrapText="1"/>
    </xf>
    <xf numFmtId="0" fontId="4" fillId="15" borderId="1" xfId="0" applyFont="1" applyFill="1" applyBorder="1" applyAlignment="1"/>
    <xf numFmtId="0" fontId="4" fillId="10" borderId="1" xfId="0" applyFont="1" applyFill="1" applyBorder="1" applyAlignment="1"/>
    <xf numFmtId="0" fontId="4" fillId="11" borderId="1" xfId="0" applyFont="1" applyFill="1" applyBorder="1" applyAlignment="1"/>
    <xf numFmtId="164" fontId="4" fillId="5" borderId="1" xfId="1" applyNumberFormat="1" applyFont="1" applyFill="1" applyBorder="1" applyAlignment="1"/>
    <xf numFmtId="164" fontId="4" fillId="7" borderId="1" xfId="1" applyNumberFormat="1" applyFont="1" applyFill="1" applyBorder="1" applyAlignment="1"/>
    <xf numFmtId="164" fontId="4" fillId="8" borderId="1" xfId="1" applyNumberFormat="1" applyFont="1" applyFill="1" applyBorder="1" applyAlignment="1"/>
    <xf numFmtId="164" fontId="4" fillId="3" borderId="1" xfId="1" applyNumberFormat="1" applyFont="1" applyFill="1" applyBorder="1" applyAlignment="1"/>
    <xf numFmtId="0" fontId="11" fillId="4" borderId="8" xfId="0" applyFont="1" applyFill="1" applyBorder="1" applyAlignment="1"/>
    <xf numFmtId="0" fontId="1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10" fillId="4" borderId="0" xfId="0" applyNumberFormat="1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10" fillId="4" borderId="11" xfId="0" applyFont="1" applyFill="1" applyBorder="1" applyAlignment="1">
      <alignment horizontal="right" vertical="center" wrapText="1"/>
    </xf>
    <xf numFmtId="43" fontId="10" fillId="4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/>
    <xf numFmtId="0" fontId="7" fillId="14" borderId="1" xfId="0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43" fontId="4" fillId="14" borderId="1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/>
    <xf numFmtId="43" fontId="8" fillId="14" borderId="1" xfId="0" applyNumberFormat="1" applyFont="1" applyFill="1" applyBorder="1">
      <alignment vertical="center"/>
    </xf>
    <xf numFmtId="43" fontId="4" fillId="3" borderId="2" xfId="0" applyNumberFormat="1" applyFont="1" applyFill="1" applyBorder="1">
      <alignment vertical="center"/>
    </xf>
    <xf numFmtId="0" fontId="4" fillId="3" borderId="2" xfId="0" applyFont="1" applyFill="1" applyBorder="1">
      <alignment vertical="center"/>
    </xf>
    <xf numFmtId="43" fontId="4" fillId="3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3" fontId="8" fillId="5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3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/>
    <xf numFmtId="43" fontId="8" fillId="4" borderId="5" xfId="0" applyNumberFormat="1" applyFont="1" applyFill="1" applyBorder="1">
      <alignment vertical="center"/>
    </xf>
    <xf numFmtId="43" fontId="8" fillId="4" borderId="0" xfId="0" applyNumberFormat="1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1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3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/>
    <xf numFmtId="43" fontId="10" fillId="4" borderId="13" xfId="0" applyNumberFormat="1" applyFont="1" applyFill="1" applyBorder="1" applyAlignment="1">
      <alignment horizontal="center" vertical="center"/>
    </xf>
    <xf numFmtId="43" fontId="3" fillId="0" borderId="1" xfId="0" applyNumberFormat="1" applyFont="1" applyBorder="1">
      <alignment vertical="center"/>
    </xf>
    <xf numFmtId="0" fontId="12" fillId="9" borderId="1" xfId="0" applyFont="1" applyFill="1" applyBorder="1" applyAlignment="1">
      <alignment horizontal="center" vertical="center" wrapText="1"/>
    </xf>
    <xf numFmtId="1" fontId="3" fillId="9" borderId="1" xfId="1" applyNumberFormat="1" applyFont="1" applyFill="1" applyBorder="1" applyAlignment="1">
      <alignment horizontal="center" vertical="center"/>
    </xf>
    <xf numFmtId="164" fontId="3" fillId="9" borderId="1" xfId="1" applyNumberFormat="1" applyFont="1" applyFill="1" applyBorder="1" applyAlignment="1">
      <alignment horizontal="center" vertical="center"/>
    </xf>
    <xf numFmtId="43" fontId="3" fillId="9" borderId="1" xfId="1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/>
    <xf numFmtId="43" fontId="3" fillId="9" borderId="1" xfId="0" applyNumberFormat="1" applyFont="1" applyFill="1" applyBorder="1" applyAlignment="1"/>
    <xf numFmtId="43" fontId="3" fillId="9" borderId="1" xfId="0" applyNumberFormat="1" applyFont="1" applyFill="1" applyBorder="1">
      <alignment vertical="center"/>
    </xf>
    <xf numFmtId="43" fontId="3" fillId="5" borderId="1" xfId="0" applyNumberFormat="1" applyFont="1" applyFill="1" applyBorder="1">
      <alignment vertical="center"/>
    </xf>
    <xf numFmtId="43" fontId="3" fillId="3" borderId="2" xfId="0" applyNumberFormat="1" applyFont="1" applyFill="1" applyBorder="1">
      <alignment vertical="center"/>
    </xf>
    <xf numFmtId="43" fontId="3" fillId="3" borderId="1" xfId="0" applyNumberFormat="1" applyFont="1" applyFill="1" applyBorder="1">
      <alignment vertical="center"/>
    </xf>
    <xf numFmtId="0" fontId="12" fillId="11" borderId="1" xfId="0" applyFont="1" applyFill="1" applyBorder="1" applyAlignment="1">
      <alignment horizontal="center" vertical="center" wrapText="1"/>
    </xf>
    <xf numFmtId="1" fontId="3" fillId="11" borderId="1" xfId="1" applyNumberFormat="1" applyFont="1" applyFill="1" applyBorder="1" applyAlignment="1">
      <alignment horizontal="center" vertical="center"/>
    </xf>
    <xf numFmtId="164" fontId="3" fillId="11" borderId="1" xfId="1" applyNumberFormat="1" applyFont="1" applyFill="1" applyBorder="1" applyAlignment="1">
      <alignment horizontal="center" vertical="center"/>
    </xf>
    <xf numFmtId="43" fontId="3" fillId="11" borderId="1" xfId="1" applyNumberFormat="1" applyFont="1" applyFill="1" applyBorder="1" applyAlignment="1">
      <alignment horizontal="center" vertical="center"/>
    </xf>
    <xf numFmtId="43" fontId="3" fillId="11" borderId="1" xfId="0" applyNumberFormat="1" applyFont="1" applyFill="1" applyBorder="1">
      <alignment vertical="center"/>
    </xf>
    <xf numFmtId="1" fontId="3" fillId="11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43" fontId="3" fillId="11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43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wrapText="1"/>
    </xf>
    <xf numFmtId="43" fontId="13" fillId="4" borderId="1" xfId="0" applyNumberFormat="1" applyFont="1" applyFill="1" applyBorder="1" applyAlignment="1">
      <alignment horizontal="center" vertical="center"/>
    </xf>
    <xf numFmtId="43" fontId="13" fillId="4" borderId="1" xfId="0" applyNumberFormat="1" applyFont="1" applyFill="1" applyBorder="1">
      <alignment vertical="center"/>
    </xf>
    <xf numFmtId="0" fontId="14" fillId="4" borderId="1" xfId="0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>
      <alignment vertical="center"/>
    </xf>
    <xf numFmtId="3" fontId="15" fillId="4" borderId="1" xfId="0" applyNumberFormat="1" applyFont="1" applyFill="1" applyBorder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CCFF"/>
      <color rgb="FFCCCCFF"/>
      <color rgb="FFCCECFF"/>
      <color rgb="FF66FFFF"/>
      <color rgb="FF99FF99"/>
      <color rgb="FFFFFF99"/>
      <color rgb="FFCCFFFF"/>
      <color rgb="FFFFCC66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503464</xdr:colOff>
      <xdr:row>0</xdr:row>
      <xdr:rowOff>0</xdr:rowOff>
    </xdr:from>
    <xdr:to>
      <xdr:col>10</xdr:col>
      <xdr:colOff>8454</xdr:colOff>
      <xdr:row>3</xdr:row>
      <xdr:rowOff>221178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99" t="28906" r="25476" b="34766"/>
        <a:stretch>
          <a:fillRect/>
        </a:stretch>
      </xdr:blipFill>
      <xdr:spPr bwMode="auto">
        <a:xfrm>
          <a:off x="10055678" y="0"/>
          <a:ext cx="2648240" cy="955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503464</xdr:colOff>
      <xdr:row>0</xdr:row>
      <xdr:rowOff>0</xdr:rowOff>
    </xdr:from>
    <xdr:to>
      <xdr:col>13</xdr:col>
      <xdr:colOff>0</xdr:colOff>
      <xdr:row>3</xdr:row>
      <xdr:rowOff>221178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99" t="28906" r="25476" b="34766"/>
        <a:stretch>
          <a:fillRect/>
        </a:stretch>
      </xdr:blipFill>
      <xdr:spPr bwMode="auto">
        <a:xfrm>
          <a:off x="10418989" y="0"/>
          <a:ext cx="4686590" cy="964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1319892</xdr:colOff>
      <xdr:row>82</xdr:row>
      <xdr:rowOff>447860</xdr:rowOff>
    </xdr:from>
    <xdr:to>
      <xdr:col>13</xdr:col>
      <xdr:colOff>27213</xdr:colOff>
      <xdr:row>85</xdr:row>
      <xdr:rowOff>452499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99" t="28906" r="25476" b="34766"/>
        <a:stretch>
          <a:fillRect/>
        </a:stretch>
      </xdr:blipFill>
      <xdr:spPr bwMode="auto">
        <a:xfrm>
          <a:off x="9280071" y="24314789"/>
          <a:ext cx="5075463" cy="139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503464</xdr:colOff>
      <xdr:row>0</xdr:row>
      <xdr:rowOff>0</xdr:rowOff>
    </xdr:from>
    <xdr:to>
      <xdr:col>13</xdr:col>
      <xdr:colOff>0</xdr:colOff>
      <xdr:row>3</xdr:row>
      <xdr:rowOff>221178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99" t="28906" r="25476" b="34766"/>
        <a:stretch>
          <a:fillRect/>
        </a:stretch>
      </xdr:blipFill>
      <xdr:spPr bwMode="auto">
        <a:xfrm>
          <a:off x="8456839" y="0"/>
          <a:ext cx="5868761" cy="1592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503464</xdr:colOff>
      <xdr:row>86</xdr:row>
      <xdr:rowOff>0</xdr:rowOff>
    </xdr:from>
    <xdr:to>
      <xdr:col>13</xdr:col>
      <xdr:colOff>0</xdr:colOff>
      <xdr:row>89</xdr:row>
      <xdr:rowOff>221178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99" t="28906" r="25476" b="34766"/>
        <a:stretch>
          <a:fillRect/>
        </a:stretch>
      </xdr:blipFill>
      <xdr:spPr bwMode="auto">
        <a:xfrm>
          <a:off x="8463643" y="0"/>
          <a:ext cx="5864678" cy="1609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503464</xdr:colOff>
      <xdr:row>2</xdr:row>
      <xdr:rowOff>0</xdr:rowOff>
    </xdr:from>
    <xdr:to>
      <xdr:col>13</xdr:col>
      <xdr:colOff>0</xdr:colOff>
      <xdr:row>5</xdr:row>
      <xdr:rowOff>221178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99" t="28906" r="25476" b="34766"/>
        <a:stretch>
          <a:fillRect/>
        </a:stretch>
      </xdr:blipFill>
      <xdr:spPr bwMode="auto">
        <a:xfrm>
          <a:off x="8456839" y="24498300"/>
          <a:ext cx="5868761" cy="1592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503464</xdr:colOff>
      <xdr:row>0</xdr:row>
      <xdr:rowOff>0</xdr:rowOff>
    </xdr:from>
    <xdr:to>
      <xdr:col>13</xdr:col>
      <xdr:colOff>0</xdr:colOff>
      <xdr:row>3</xdr:row>
      <xdr:rowOff>221178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99" t="28906" r="25476" b="34766"/>
        <a:stretch>
          <a:fillRect/>
        </a:stretch>
      </xdr:blipFill>
      <xdr:spPr bwMode="auto">
        <a:xfrm>
          <a:off x="8513989" y="533400"/>
          <a:ext cx="4154261" cy="1592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view="pageBreakPreview" topLeftCell="A112" zoomScale="70" zoomScaleNormal="65" zoomScaleSheetLayoutView="70" workbookViewId="0">
      <selection activeCell="D57" sqref="D57"/>
    </sheetView>
  </sheetViews>
  <sheetFormatPr defaultRowHeight="21"/>
  <cols>
    <col min="1" max="1" width="14.140625" customWidth="1"/>
    <col min="2" max="2" width="22" style="13" customWidth="1"/>
    <col min="3" max="3" width="15.7109375" style="14" bestFit="1" customWidth="1"/>
    <col min="4" max="4" width="17.5703125" style="15" customWidth="1"/>
    <col min="5" max="5" width="17.7109375" style="15" bestFit="1" customWidth="1"/>
    <col min="6" max="6" width="13.5703125" style="120" customWidth="1"/>
    <col min="7" max="7" width="25.42578125" bestFit="1" customWidth="1"/>
    <col min="8" max="8" width="22.5703125" bestFit="1" customWidth="1"/>
    <col min="9" max="9" width="23.42578125" style="1" customWidth="1"/>
    <col min="10" max="10" width="54.28515625" style="75" hidden="1" customWidth="1"/>
    <col min="11" max="11" width="14.85546875" customWidth="1"/>
  </cols>
  <sheetData>
    <row r="1" spans="1:11" ht="20.100000000000001" customHeight="1">
      <c r="A1" s="196" t="s">
        <v>142</v>
      </c>
      <c r="B1" s="197"/>
      <c r="C1" s="197"/>
      <c r="D1" s="197"/>
      <c r="E1" s="197"/>
      <c r="F1" s="197"/>
      <c r="G1" s="197"/>
      <c r="H1" s="197"/>
      <c r="I1" s="197"/>
    </row>
    <row r="2" spans="1:11" ht="20.100000000000001" customHeight="1">
      <c r="A2" s="198"/>
      <c r="B2" s="199"/>
      <c r="C2" s="199"/>
      <c r="D2" s="199"/>
      <c r="E2" s="199"/>
      <c r="F2" s="199"/>
      <c r="G2" s="199"/>
      <c r="H2" s="199"/>
      <c r="I2" s="199"/>
    </row>
    <row r="3" spans="1:11" ht="20.100000000000001" customHeight="1">
      <c r="A3" s="198"/>
      <c r="B3" s="199"/>
      <c r="C3" s="199"/>
      <c r="D3" s="199"/>
      <c r="E3" s="199"/>
      <c r="F3" s="199"/>
      <c r="G3" s="199"/>
      <c r="H3" s="199"/>
      <c r="I3" s="199"/>
    </row>
    <row r="4" spans="1:11" ht="20.100000000000001" customHeight="1">
      <c r="A4" s="198"/>
      <c r="B4" s="199"/>
      <c r="C4" s="199"/>
      <c r="D4" s="199"/>
      <c r="E4" s="199"/>
      <c r="F4" s="199"/>
      <c r="G4" s="199"/>
      <c r="H4" s="199"/>
      <c r="I4" s="199"/>
    </row>
    <row r="5" spans="1:11" s="2" customFormat="1" ht="63">
      <c r="A5" s="10" t="s">
        <v>2</v>
      </c>
      <c r="B5" s="12" t="s">
        <v>5</v>
      </c>
      <c r="C5" s="9" t="s">
        <v>6</v>
      </c>
      <c r="D5" s="11" t="s">
        <v>1</v>
      </c>
      <c r="E5" s="11" t="s">
        <v>0</v>
      </c>
      <c r="F5" s="111" t="s">
        <v>7</v>
      </c>
      <c r="G5" s="9" t="s">
        <v>3</v>
      </c>
      <c r="H5" s="9" t="s">
        <v>8</v>
      </c>
      <c r="I5" s="9" t="s">
        <v>9</v>
      </c>
      <c r="J5" s="9" t="s">
        <v>4</v>
      </c>
      <c r="K5" s="9" t="s">
        <v>182</v>
      </c>
    </row>
    <row r="6" spans="1:11" s="2" customFormat="1">
      <c r="A6" s="8" t="s">
        <v>11</v>
      </c>
      <c r="B6" s="20">
        <v>4</v>
      </c>
      <c r="C6" s="21" t="s">
        <v>128</v>
      </c>
      <c r="D6" s="22">
        <v>2862.2</v>
      </c>
      <c r="E6" s="22">
        <v>11448.8</v>
      </c>
      <c r="F6" s="115">
        <v>350</v>
      </c>
      <c r="G6" s="7">
        <f>E6*F6</f>
        <v>4007079.9999999995</v>
      </c>
      <c r="H6" s="7">
        <f>G6*5%</f>
        <v>200354</v>
      </c>
      <c r="I6" s="7">
        <f>G6-H6</f>
        <v>3806725.9999999995</v>
      </c>
      <c r="J6" s="4" t="s">
        <v>156</v>
      </c>
      <c r="K6" s="4" t="s">
        <v>183</v>
      </c>
    </row>
    <row r="7" spans="1:11" s="2" customFormat="1">
      <c r="A7" s="8" t="s">
        <v>12</v>
      </c>
      <c r="B7" s="20">
        <v>3</v>
      </c>
      <c r="C7" s="21" t="s">
        <v>129</v>
      </c>
      <c r="D7" s="22">
        <v>1680</v>
      </c>
      <c r="E7" s="22">
        <v>5040</v>
      </c>
      <c r="F7" s="115">
        <v>330</v>
      </c>
      <c r="G7" s="7">
        <f>E7*F7</f>
        <v>1663200</v>
      </c>
      <c r="H7" s="7">
        <f>G7*5%</f>
        <v>83160</v>
      </c>
      <c r="I7" s="7">
        <f>G7-H7</f>
        <v>1580040</v>
      </c>
      <c r="J7" s="4" t="s">
        <v>157</v>
      </c>
      <c r="K7" s="4" t="s">
        <v>183</v>
      </c>
    </row>
    <row r="8" spans="1:11" s="2" customFormat="1">
      <c r="A8" s="8" t="s">
        <v>13</v>
      </c>
      <c r="B8" s="20">
        <v>3</v>
      </c>
      <c r="C8" s="21" t="s">
        <v>129</v>
      </c>
      <c r="D8" s="22">
        <v>1680</v>
      </c>
      <c r="E8" s="22">
        <v>5040</v>
      </c>
      <c r="F8" s="115">
        <v>330</v>
      </c>
      <c r="G8" s="7">
        <f t="shared" ref="G8:G30" si="0">E8*F8</f>
        <v>1663200</v>
      </c>
      <c r="H8" s="7">
        <f t="shared" ref="H8:H38" si="1">G8*5%</f>
        <v>83160</v>
      </c>
      <c r="I8" s="7">
        <f t="shared" ref="I8:I38" si="2">G8-H8</f>
        <v>1580040</v>
      </c>
      <c r="J8" s="4" t="s">
        <v>160</v>
      </c>
      <c r="K8" s="4" t="s">
        <v>183</v>
      </c>
    </row>
    <row r="9" spans="1:11" s="2" customFormat="1">
      <c r="A9" s="8" t="s">
        <v>14</v>
      </c>
      <c r="B9" s="20">
        <v>3</v>
      </c>
      <c r="C9" s="21" t="s">
        <v>129</v>
      </c>
      <c r="D9" s="22">
        <v>1680</v>
      </c>
      <c r="E9" s="22">
        <v>5040</v>
      </c>
      <c r="F9" s="115">
        <v>330</v>
      </c>
      <c r="G9" s="7">
        <f t="shared" si="0"/>
        <v>1663200</v>
      </c>
      <c r="H9" s="7">
        <f t="shared" si="1"/>
        <v>83160</v>
      </c>
      <c r="I9" s="7">
        <f t="shared" si="2"/>
        <v>1580040</v>
      </c>
      <c r="J9" s="4" t="s">
        <v>160</v>
      </c>
      <c r="K9" s="4" t="s">
        <v>183</v>
      </c>
    </row>
    <row r="10" spans="1:11" s="2" customFormat="1">
      <c r="A10" s="8" t="s">
        <v>15</v>
      </c>
      <c r="B10" s="20">
        <v>3</v>
      </c>
      <c r="C10" s="21" t="s">
        <v>129</v>
      </c>
      <c r="D10" s="22">
        <v>1680</v>
      </c>
      <c r="E10" s="22">
        <v>5040</v>
      </c>
      <c r="F10" s="115">
        <v>330</v>
      </c>
      <c r="G10" s="7">
        <f t="shared" si="0"/>
        <v>1663200</v>
      </c>
      <c r="H10" s="7">
        <f t="shared" si="1"/>
        <v>83160</v>
      </c>
      <c r="I10" s="7">
        <f t="shared" si="2"/>
        <v>1580040</v>
      </c>
      <c r="J10" s="4" t="s">
        <v>160</v>
      </c>
      <c r="K10" s="4" t="s">
        <v>183</v>
      </c>
    </row>
    <row r="11" spans="1:11" s="2" customFormat="1">
      <c r="A11" s="8" t="s">
        <v>16</v>
      </c>
      <c r="B11" s="20">
        <v>3</v>
      </c>
      <c r="C11" s="21" t="s">
        <v>129</v>
      </c>
      <c r="D11" s="22">
        <v>1680</v>
      </c>
      <c r="E11" s="22">
        <v>5040</v>
      </c>
      <c r="F11" s="115">
        <v>330</v>
      </c>
      <c r="G11" s="7">
        <f t="shared" si="0"/>
        <v>1663200</v>
      </c>
      <c r="H11" s="7">
        <f t="shared" si="1"/>
        <v>83160</v>
      </c>
      <c r="I11" s="7">
        <f t="shared" si="2"/>
        <v>1580040</v>
      </c>
      <c r="J11" s="4" t="s">
        <v>158</v>
      </c>
      <c r="K11" s="4" t="s">
        <v>183</v>
      </c>
    </row>
    <row r="12" spans="1:11" s="2" customFormat="1">
      <c r="A12" s="8" t="s">
        <v>17</v>
      </c>
      <c r="B12" s="20">
        <v>4</v>
      </c>
      <c r="C12" s="21" t="s">
        <v>130</v>
      </c>
      <c r="D12" s="22">
        <v>2054</v>
      </c>
      <c r="E12" s="22">
        <v>8216</v>
      </c>
      <c r="F12" s="115">
        <v>350</v>
      </c>
      <c r="G12" s="7">
        <f t="shared" si="0"/>
        <v>2875600</v>
      </c>
      <c r="H12" s="7">
        <f t="shared" si="1"/>
        <v>143780</v>
      </c>
      <c r="I12" s="7">
        <f t="shared" si="2"/>
        <v>2731820</v>
      </c>
      <c r="J12" s="4" t="s">
        <v>159</v>
      </c>
      <c r="K12" s="4" t="s">
        <v>183</v>
      </c>
    </row>
    <row r="13" spans="1:11" s="2" customFormat="1">
      <c r="A13" s="23" t="s">
        <v>18</v>
      </c>
      <c r="B13" s="24">
        <v>4</v>
      </c>
      <c r="C13" s="25" t="s">
        <v>131</v>
      </c>
      <c r="D13" s="26">
        <v>2286.5</v>
      </c>
      <c r="E13" s="26">
        <v>9146</v>
      </c>
      <c r="F13" s="116">
        <v>320</v>
      </c>
      <c r="G13" s="27">
        <f t="shared" si="0"/>
        <v>2926720</v>
      </c>
      <c r="H13" s="27">
        <f t="shared" si="1"/>
        <v>146336</v>
      </c>
      <c r="I13" s="27">
        <f t="shared" si="2"/>
        <v>2780384</v>
      </c>
      <c r="J13" s="4" t="s">
        <v>188</v>
      </c>
      <c r="K13" s="4" t="s">
        <v>183</v>
      </c>
    </row>
    <row r="14" spans="1:11" s="2" customFormat="1">
      <c r="A14" s="23" t="s">
        <v>19</v>
      </c>
      <c r="B14" s="24">
        <v>3</v>
      </c>
      <c r="C14" s="25" t="s">
        <v>132</v>
      </c>
      <c r="D14" s="26">
        <f>24*65</f>
        <v>1560</v>
      </c>
      <c r="E14" s="26">
        <f>D14*B14</f>
        <v>4680</v>
      </c>
      <c r="F14" s="116">
        <v>300</v>
      </c>
      <c r="G14" s="27">
        <f t="shared" si="0"/>
        <v>1404000</v>
      </c>
      <c r="H14" s="27">
        <f t="shared" si="1"/>
        <v>70200</v>
      </c>
      <c r="I14" s="27">
        <f t="shared" si="2"/>
        <v>1333800</v>
      </c>
      <c r="J14" s="4"/>
      <c r="K14" s="4" t="s">
        <v>184</v>
      </c>
    </row>
    <row r="15" spans="1:11" s="2" customFormat="1">
      <c r="A15" s="23" t="s">
        <v>20</v>
      </c>
      <c r="B15" s="24">
        <v>3</v>
      </c>
      <c r="C15" s="25" t="s">
        <v>132</v>
      </c>
      <c r="D15" s="26">
        <f t="shared" ref="D15:D18" si="3">24*65</f>
        <v>1560</v>
      </c>
      <c r="E15" s="26">
        <f t="shared" ref="E15:E18" si="4">D15*B15</f>
        <v>4680</v>
      </c>
      <c r="F15" s="116">
        <v>300</v>
      </c>
      <c r="G15" s="27">
        <f t="shared" si="0"/>
        <v>1404000</v>
      </c>
      <c r="H15" s="27">
        <f t="shared" si="1"/>
        <v>70200</v>
      </c>
      <c r="I15" s="27">
        <f t="shared" si="2"/>
        <v>1333800</v>
      </c>
      <c r="J15" s="4"/>
      <c r="K15" s="4" t="s">
        <v>184</v>
      </c>
    </row>
    <row r="16" spans="1:11" s="2" customFormat="1">
      <c r="A16" s="23" t="s">
        <v>21</v>
      </c>
      <c r="B16" s="24">
        <v>3</v>
      </c>
      <c r="C16" s="25" t="s">
        <v>132</v>
      </c>
      <c r="D16" s="26">
        <f t="shared" si="3"/>
        <v>1560</v>
      </c>
      <c r="E16" s="26">
        <f t="shared" si="4"/>
        <v>4680</v>
      </c>
      <c r="F16" s="116">
        <v>300</v>
      </c>
      <c r="G16" s="27">
        <f t="shared" si="0"/>
        <v>1404000</v>
      </c>
      <c r="H16" s="27">
        <f t="shared" si="1"/>
        <v>70200</v>
      </c>
      <c r="I16" s="27">
        <f t="shared" si="2"/>
        <v>1333800</v>
      </c>
      <c r="J16" s="4"/>
      <c r="K16" s="4" t="s">
        <v>184</v>
      </c>
    </row>
    <row r="17" spans="1:11" s="2" customFormat="1">
      <c r="A17" s="23" t="s">
        <v>22</v>
      </c>
      <c r="B17" s="24">
        <v>3</v>
      </c>
      <c r="C17" s="25" t="s">
        <v>132</v>
      </c>
      <c r="D17" s="26">
        <f t="shared" si="3"/>
        <v>1560</v>
      </c>
      <c r="E17" s="26">
        <f t="shared" si="4"/>
        <v>4680</v>
      </c>
      <c r="F17" s="116">
        <v>300</v>
      </c>
      <c r="G17" s="27">
        <f t="shared" si="0"/>
        <v>1404000</v>
      </c>
      <c r="H17" s="27">
        <f t="shared" si="1"/>
        <v>70200</v>
      </c>
      <c r="I17" s="27">
        <f t="shared" si="2"/>
        <v>1333800</v>
      </c>
      <c r="J17" s="4"/>
      <c r="K17" s="4" t="s">
        <v>184</v>
      </c>
    </row>
    <row r="18" spans="1:11" s="2" customFormat="1">
      <c r="A18" s="23" t="s">
        <v>23</v>
      </c>
      <c r="B18" s="24">
        <v>3</v>
      </c>
      <c r="C18" s="25" t="s">
        <v>132</v>
      </c>
      <c r="D18" s="26">
        <f t="shared" si="3"/>
        <v>1560</v>
      </c>
      <c r="E18" s="26">
        <f t="shared" si="4"/>
        <v>4680</v>
      </c>
      <c r="F18" s="116">
        <v>300</v>
      </c>
      <c r="G18" s="27">
        <f t="shared" si="0"/>
        <v>1404000</v>
      </c>
      <c r="H18" s="27">
        <f t="shared" si="1"/>
        <v>70200</v>
      </c>
      <c r="I18" s="27">
        <f t="shared" si="2"/>
        <v>1333800</v>
      </c>
      <c r="J18" s="4" t="s">
        <v>213</v>
      </c>
      <c r="K18" s="4" t="s">
        <v>183</v>
      </c>
    </row>
    <row r="19" spans="1:11" s="2" customFormat="1">
      <c r="A19" s="23" t="s">
        <v>24</v>
      </c>
      <c r="B19" s="24">
        <v>4</v>
      </c>
      <c r="C19" s="25" t="s">
        <v>133</v>
      </c>
      <c r="D19" s="26">
        <v>1902.3</v>
      </c>
      <c r="E19" s="26">
        <f>D19*B19</f>
        <v>7609.2</v>
      </c>
      <c r="F19" s="116">
        <v>320</v>
      </c>
      <c r="G19" s="27">
        <f t="shared" si="0"/>
        <v>2434944</v>
      </c>
      <c r="H19" s="27">
        <f t="shared" si="1"/>
        <v>121747.20000000001</v>
      </c>
      <c r="I19" s="27">
        <f t="shared" si="2"/>
        <v>2313196.7999999998</v>
      </c>
      <c r="J19" s="4" t="s">
        <v>213</v>
      </c>
      <c r="K19" s="4" t="s">
        <v>183</v>
      </c>
    </row>
    <row r="20" spans="1:11" s="2" customFormat="1">
      <c r="A20" s="28" t="s">
        <v>25</v>
      </c>
      <c r="B20" s="29">
        <v>4</v>
      </c>
      <c r="C20" s="30" t="s">
        <v>130</v>
      </c>
      <c r="D20" s="31">
        <v>2054</v>
      </c>
      <c r="E20" s="31">
        <v>8216</v>
      </c>
      <c r="F20" s="117">
        <v>350</v>
      </c>
      <c r="G20" s="32">
        <f t="shared" si="0"/>
        <v>2875600</v>
      </c>
      <c r="H20" s="32">
        <f t="shared" si="1"/>
        <v>143780</v>
      </c>
      <c r="I20" s="32">
        <f t="shared" si="2"/>
        <v>2731820</v>
      </c>
      <c r="J20" s="4" t="s">
        <v>189</v>
      </c>
      <c r="K20" s="4" t="s">
        <v>183</v>
      </c>
    </row>
    <row r="21" spans="1:11" s="2" customFormat="1">
      <c r="A21" s="28" t="s">
        <v>26</v>
      </c>
      <c r="B21" s="29">
        <v>3</v>
      </c>
      <c r="C21" s="30" t="s">
        <v>129</v>
      </c>
      <c r="D21" s="31">
        <f>24*70</f>
        <v>1680</v>
      </c>
      <c r="E21" s="31">
        <f>B21*D21</f>
        <v>5040</v>
      </c>
      <c r="F21" s="117">
        <v>330</v>
      </c>
      <c r="G21" s="32">
        <f t="shared" si="0"/>
        <v>1663200</v>
      </c>
      <c r="H21" s="32">
        <f t="shared" si="1"/>
        <v>83160</v>
      </c>
      <c r="I21" s="32">
        <f t="shared" si="2"/>
        <v>1580040</v>
      </c>
      <c r="J21" s="4" t="s">
        <v>190</v>
      </c>
      <c r="K21" s="4" t="s">
        <v>183</v>
      </c>
    </row>
    <row r="22" spans="1:11" s="2" customFormat="1">
      <c r="A22" s="28" t="s">
        <v>27</v>
      </c>
      <c r="B22" s="29">
        <v>3</v>
      </c>
      <c r="C22" s="30" t="s">
        <v>129</v>
      </c>
      <c r="D22" s="31">
        <f t="shared" ref="D22:D24" si="5">24*70</f>
        <v>1680</v>
      </c>
      <c r="E22" s="31">
        <f t="shared" ref="E22:E24" si="6">B22*D22</f>
        <v>5040</v>
      </c>
      <c r="F22" s="117">
        <v>330</v>
      </c>
      <c r="G22" s="32">
        <f t="shared" si="0"/>
        <v>1663200</v>
      </c>
      <c r="H22" s="32">
        <f t="shared" si="1"/>
        <v>83160</v>
      </c>
      <c r="I22" s="32">
        <f t="shared" si="2"/>
        <v>1580040</v>
      </c>
      <c r="J22" s="4" t="s">
        <v>161</v>
      </c>
      <c r="K22" s="4" t="s">
        <v>183</v>
      </c>
    </row>
    <row r="23" spans="1:11" s="2" customFormat="1">
      <c r="A23" s="28" t="s">
        <v>28</v>
      </c>
      <c r="B23" s="29">
        <v>3</v>
      </c>
      <c r="C23" s="30" t="s">
        <v>129</v>
      </c>
      <c r="D23" s="31">
        <f t="shared" si="5"/>
        <v>1680</v>
      </c>
      <c r="E23" s="31">
        <f t="shared" si="6"/>
        <v>5040</v>
      </c>
      <c r="F23" s="117">
        <v>330</v>
      </c>
      <c r="G23" s="32">
        <f t="shared" si="0"/>
        <v>1663200</v>
      </c>
      <c r="H23" s="32">
        <f t="shared" si="1"/>
        <v>83160</v>
      </c>
      <c r="I23" s="32">
        <f t="shared" si="2"/>
        <v>1580040</v>
      </c>
      <c r="J23" s="4" t="s">
        <v>163</v>
      </c>
      <c r="K23" s="4" t="s">
        <v>183</v>
      </c>
    </row>
    <row r="24" spans="1:11" s="2" customFormat="1">
      <c r="A24" s="28" t="s">
        <v>29</v>
      </c>
      <c r="B24" s="29">
        <v>3</v>
      </c>
      <c r="C24" s="30" t="s">
        <v>129</v>
      </c>
      <c r="D24" s="31">
        <f t="shared" si="5"/>
        <v>1680</v>
      </c>
      <c r="E24" s="31">
        <f t="shared" si="6"/>
        <v>5040</v>
      </c>
      <c r="F24" s="117">
        <v>330</v>
      </c>
      <c r="G24" s="32">
        <f t="shared" si="0"/>
        <v>1663200</v>
      </c>
      <c r="H24" s="32">
        <f t="shared" si="1"/>
        <v>83160</v>
      </c>
      <c r="I24" s="32">
        <f t="shared" si="2"/>
        <v>1580040</v>
      </c>
      <c r="J24" s="4" t="s">
        <v>164</v>
      </c>
      <c r="K24" s="4" t="s">
        <v>183</v>
      </c>
    </row>
    <row r="25" spans="1:11" s="2" customFormat="1">
      <c r="A25" s="28" t="s">
        <v>30</v>
      </c>
      <c r="B25" s="29">
        <v>4</v>
      </c>
      <c r="C25" s="30" t="s">
        <v>134</v>
      </c>
      <c r="D25" s="31">
        <v>2401.6</v>
      </c>
      <c r="E25" s="31">
        <f>D25*4</f>
        <v>9606.4</v>
      </c>
      <c r="F25" s="117">
        <v>350</v>
      </c>
      <c r="G25" s="32">
        <f t="shared" si="0"/>
        <v>3362240</v>
      </c>
      <c r="H25" s="32">
        <f t="shared" si="1"/>
        <v>168112</v>
      </c>
      <c r="I25" s="32">
        <f t="shared" si="2"/>
        <v>3194128</v>
      </c>
      <c r="J25" s="4" t="s">
        <v>164</v>
      </c>
      <c r="K25" s="4" t="s">
        <v>183</v>
      </c>
    </row>
    <row r="26" spans="1:11" s="2" customFormat="1">
      <c r="A26" s="33" t="s">
        <v>31</v>
      </c>
      <c r="B26" s="34">
        <v>4</v>
      </c>
      <c r="C26" s="35" t="s">
        <v>133</v>
      </c>
      <c r="D26" s="36">
        <v>1902.3</v>
      </c>
      <c r="E26" s="36">
        <v>7609.2</v>
      </c>
      <c r="F26" s="118">
        <v>320</v>
      </c>
      <c r="G26" s="37">
        <f t="shared" si="0"/>
        <v>2434944</v>
      </c>
      <c r="H26" s="37">
        <f t="shared" si="1"/>
        <v>121747.20000000001</v>
      </c>
      <c r="I26" s="37">
        <f t="shared" si="2"/>
        <v>2313196.7999999998</v>
      </c>
      <c r="J26" s="4"/>
      <c r="K26" s="4" t="s">
        <v>184</v>
      </c>
    </row>
    <row r="27" spans="1:11" s="2" customFormat="1">
      <c r="A27" s="33" t="s">
        <v>32</v>
      </c>
      <c r="B27" s="34">
        <v>3</v>
      </c>
      <c r="C27" s="35" t="s">
        <v>132</v>
      </c>
      <c r="D27" s="36">
        <f>24*65</f>
        <v>1560</v>
      </c>
      <c r="E27" s="36">
        <f>D27*B27</f>
        <v>4680</v>
      </c>
      <c r="F27" s="118">
        <v>300</v>
      </c>
      <c r="G27" s="37">
        <f t="shared" si="0"/>
        <v>1404000</v>
      </c>
      <c r="H27" s="37">
        <f t="shared" si="1"/>
        <v>70200</v>
      </c>
      <c r="I27" s="37">
        <f t="shared" si="2"/>
        <v>1333800</v>
      </c>
      <c r="J27" s="4" t="s">
        <v>162</v>
      </c>
      <c r="K27" s="4" t="s">
        <v>183</v>
      </c>
    </row>
    <row r="28" spans="1:11" s="2" customFormat="1">
      <c r="A28" s="33" t="s">
        <v>33</v>
      </c>
      <c r="B28" s="34">
        <v>3</v>
      </c>
      <c r="C28" s="35" t="s">
        <v>132</v>
      </c>
      <c r="D28" s="36">
        <f t="shared" ref="D28:D30" si="7">24*65</f>
        <v>1560</v>
      </c>
      <c r="E28" s="36">
        <f t="shared" ref="E28:E30" si="8">D28*B28</f>
        <v>4680</v>
      </c>
      <c r="F28" s="118">
        <v>300</v>
      </c>
      <c r="G28" s="37">
        <f t="shared" si="0"/>
        <v>1404000</v>
      </c>
      <c r="H28" s="37">
        <f t="shared" si="1"/>
        <v>70200</v>
      </c>
      <c r="I28" s="37">
        <f t="shared" si="2"/>
        <v>1333800</v>
      </c>
      <c r="J28" s="4" t="s">
        <v>165</v>
      </c>
      <c r="K28" s="4" t="s">
        <v>183</v>
      </c>
    </row>
    <row r="29" spans="1:11" s="2" customFormat="1">
      <c r="A29" s="33" t="s">
        <v>34</v>
      </c>
      <c r="B29" s="34">
        <v>3</v>
      </c>
      <c r="C29" s="38" t="s">
        <v>132</v>
      </c>
      <c r="D29" s="36">
        <f t="shared" si="7"/>
        <v>1560</v>
      </c>
      <c r="E29" s="36">
        <f t="shared" si="8"/>
        <v>4680</v>
      </c>
      <c r="F29" s="118">
        <v>300</v>
      </c>
      <c r="G29" s="37">
        <f t="shared" si="0"/>
        <v>1404000</v>
      </c>
      <c r="H29" s="37">
        <f t="shared" si="1"/>
        <v>70200</v>
      </c>
      <c r="I29" s="37">
        <f t="shared" si="2"/>
        <v>1333800</v>
      </c>
      <c r="J29" s="4"/>
      <c r="K29" s="4" t="s">
        <v>183</v>
      </c>
    </row>
    <row r="30" spans="1:11" s="2" customFormat="1">
      <c r="A30" s="33" t="s">
        <v>35</v>
      </c>
      <c r="B30" s="34">
        <v>3</v>
      </c>
      <c r="C30" s="38" t="s">
        <v>132</v>
      </c>
      <c r="D30" s="36">
        <f t="shared" si="7"/>
        <v>1560</v>
      </c>
      <c r="E30" s="36">
        <f t="shared" si="8"/>
        <v>4680</v>
      </c>
      <c r="F30" s="118">
        <v>300</v>
      </c>
      <c r="G30" s="37">
        <f t="shared" si="0"/>
        <v>1404000</v>
      </c>
      <c r="H30" s="37">
        <f t="shared" si="1"/>
        <v>70200</v>
      </c>
      <c r="I30" s="37">
        <f t="shared" si="2"/>
        <v>1333800</v>
      </c>
      <c r="J30" s="4" t="s">
        <v>160</v>
      </c>
      <c r="K30" s="4" t="s">
        <v>183</v>
      </c>
    </row>
    <row r="31" spans="1:11" s="2" customFormat="1">
      <c r="A31" s="33" t="s">
        <v>36</v>
      </c>
      <c r="B31" s="39">
        <v>4</v>
      </c>
      <c r="C31" s="38" t="s">
        <v>135</v>
      </c>
      <c r="D31" s="36">
        <v>2607.6999999999998</v>
      </c>
      <c r="E31" s="36">
        <v>10430.799999999999</v>
      </c>
      <c r="F31" s="108">
        <v>320</v>
      </c>
      <c r="G31" s="37">
        <f>E31*F31</f>
        <v>3337856</v>
      </c>
      <c r="H31" s="37">
        <f t="shared" si="1"/>
        <v>166892.80000000002</v>
      </c>
      <c r="I31" s="37">
        <f t="shared" si="2"/>
        <v>3170963.2</v>
      </c>
      <c r="J31" s="4" t="s">
        <v>160</v>
      </c>
      <c r="K31" s="4" t="s">
        <v>183</v>
      </c>
    </row>
    <row r="32" spans="1:11" s="2" customFormat="1">
      <c r="A32" s="98" t="s">
        <v>37</v>
      </c>
      <c r="B32" s="99">
        <v>4</v>
      </c>
      <c r="C32" s="100" t="s">
        <v>185</v>
      </c>
      <c r="D32" s="101">
        <v>1973</v>
      </c>
      <c r="E32" s="101">
        <v>7892</v>
      </c>
      <c r="F32" s="112">
        <v>320</v>
      </c>
      <c r="G32" s="102">
        <f>E32*F32</f>
        <v>2525440</v>
      </c>
      <c r="H32" s="102">
        <f t="shared" si="1"/>
        <v>126272</v>
      </c>
      <c r="I32" s="102">
        <f>G32-H32</f>
        <v>2399168</v>
      </c>
      <c r="J32" s="4" t="s">
        <v>191</v>
      </c>
      <c r="K32" s="4" t="s">
        <v>183</v>
      </c>
    </row>
    <row r="33" spans="1:11" s="2" customFormat="1">
      <c r="A33" s="98" t="s">
        <v>38</v>
      </c>
      <c r="B33" s="99">
        <v>3</v>
      </c>
      <c r="C33" s="100" t="s">
        <v>132</v>
      </c>
      <c r="D33" s="101">
        <v>1560</v>
      </c>
      <c r="E33" s="101">
        <v>4680</v>
      </c>
      <c r="F33" s="112">
        <v>300</v>
      </c>
      <c r="G33" s="102">
        <f t="shared" ref="G33:G51" si="9">E33*F33</f>
        <v>1404000</v>
      </c>
      <c r="H33" s="102">
        <f t="shared" si="1"/>
        <v>70200</v>
      </c>
      <c r="I33" s="102">
        <f t="shared" si="2"/>
        <v>1333800</v>
      </c>
      <c r="J33" s="4" t="s">
        <v>191</v>
      </c>
      <c r="K33" s="4" t="s">
        <v>183</v>
      </c>
    </row>
    <row r="34" spans="1:11" s="2" customFormat="1">
      <c r="A34" s="98" t="s">
        <v>39</v>
      </c>
      <c r="B34" s="99">
        <v>3</v>
      </c>
      <c r="C34" s="100" t="s">
        <v>132</v>
      </c>
      <c r="D34" s="101">
        <v>1560</v>
      </c>
      <c r="E34" s="101">
        <v>4680</v>
      </c>
      <c r="F34" s="112">
        <v>300</v>
      </c>
      <c r="G34" s="102">
        <f t="shared" si="9"/>
        <v>1404000</v>
      </c>
      <c r="H34" s="102">
        <f t="shared" si="1"/>
        <v>70200</v>
      </c>
      <c r="I34" s="102">
        <f t="shared" si="2"/>
        <v>1333800</v>
      </c>
      <c r="J34" s="4"/>
      <c r="K34" s="4" t="s">
        <v>184</v>
      </c>
    </row>
    <row r="35" spans="1:11" s="2" customFormat="1">
      <c r="A35" s="98" t="s">
        <v>40</v>
      </c>
      <c r="B35" s="99">
        <v>3</v>
      </c>
      <c r="C35" s="100" t="s">
        <v>132</v>
      </c>
      <c r="D35" s="101">
        <v>1560</v>
      </c>
      <c r="E35" s="101">
        <v>4680</v>
      </c>
      <c r="F35" s="112">
        <v>300</v>
      </c>
      <c r="G35" s="102">
        <f t="shared" si="9"/>
        <v>1404000</v>
      </c>
      <c r="H35" s="102">
        <f t="shared" si="1"/>
        <v>70200</v>
      </c>
      <c r="I35" s="102">
        <f t="shared" si="2"/>
        <v>1333800</v>
      </c>
      <c r="J35" s="4"/>
      <c r="K35" s="4" t="s">
        <v>184</v>
      </c>
    </row>
    <row r="36" spans="1:11" s="2" customFormat="1">
      <c r="A36" s="98" t="s">
        <v>41</v>
      </c>
      <c r="B36" s="99">
        <v>3</v>
      </c>
      <c r="C36" s="100" t="s">
        <v>132</v>
      </c>
      <c r="D36" s="101">
        <v>1560</v>
      </c>
      <c r="E36" s="101">
        <v>4680</v>
      </c>
      <c r="F36" s="112">
        <v>300</v>
      </c>
      <c r="G36" s="102">
        <f t="shared" si="9"/>
        <v>1404000</v>
      </c>
      <c r="H36" s="102">
        <f t="shared" si="1"/>
        <v>70200</v>
      </c>
      <c r="I36" s="102">
        <f t="shared" si="2"/>
        <v>1333800</v>
      </c>
      <c r="J36" s="4"/>
      <c r="K36" s="4" t="s">
        <v>184</v>
      </c>
    </row>
    <row r="37" spans="1:11" s="2" customFormat="1">
      <c r="A37" s="98" t="s">
        <v>42</v>
      </c>
      <c r="B37" s="99">
        <v>3</v>
      </c>
      <c r="C37" s="100" t="s">
        <v>132</v>
      </c>
      <c r="D37" s="101">
        <v>1560</v>
      </c>
      <c r="E37" s="101">
        <v>4680</v>
      </c>
      <c r="F37" s="112">
        <v>300</v>
      </c>
      <c r="G37" s="102">
        <f t="shared" si="9"/>
        <v>1404000</v>
      </c>
      <c r="H37" s="102">
        <f t="shared" si="1"/>
        <v>70200</v>
      </c>
      <c r="I37" s="102">
        <f t="shared" si="2"/>
        <v>1333800</v>
      </c>
      <c r="J37" s="4"/>
      <c r="K37" s="4" t="s">
        <v>184</v>
      </c>
    </row>
    <row r="38" spans="1:11" s="2" customFormat="1">
      <c r="A38" s="98" t="s">
        <v>43</v>
      </c>
      <c r="B38" s="99">
        <v>3</v>
      </c>
      <c r="C38" s="100" t="s">
        <v>132</v>
      </c>
      <c r="D38" s="101">
        <v>1560</v>
      </c>
      <c r="E38" s="101">
        <v>4680</v>
      </c>
      <c r="F38" s="112">
        <v>300</v>
      </c>
      <c r="G38" s="102">
        <f t="shared" si="9"/>
        <v>1404000</v>
      </c>
      <c r="H38" s="102">
        <f t="shared" si="1"/>
        <v>70200</v>
      </c>
      <c r="I38" s="102">
        <f t="shared" si="2"/>
        <v>1333800</v>
      </c>
      <c r="J38" s="4"/>
      <c r="K38" s="4" t="s">
        <v>184</v>
      </c>
    </row>
    <row r="39" spans="1:11" s="2" customFormat="1">
      <c r="A39" s="98" t="s">
        <v>44</v>
      </c>
      <c r="B39" s="99">
        <v>3</v>
      </c>
      <c r="C39" s="100" t="s">
        <v>132</v>
      </c>
      <c r="D39" s="101">
        <v>1560</v>
      </c>
      <c r="E39" s="101">
        <v>4680</v>
      </c>
      <c r="F39" s="112">
        <v>300</v>
      </c>
      <c r="G39" s="102">
        <f t="shared" si="9"/>
        <v>1404000</v>
      </c>
      <c r="H39" s="102">
        <f>G39*5%</f>
        <v>70200</v>
      </c>
      <c r="I39" s="102">
        <f>G39-H39</f>
        <v>1333800</v>
      </c>
      <c r="J39" s="4"/>
      <c r="K39" s="4" t="s">
        <v>184</v>
      </c>
    </row>
    <row r="40" spans="1:11" s="2" customFormat="1">
      <c r="A40" s="98" t="s">
        <v>45</v>
      </c>
      <c r="B40" s="99">
        <v>3</v>
      </c>
      <c r="C40" s="100" t="s">
        <v>132</v>
      </c>
      <c r="D40" s="101">
        <v>1560</v>
      </c>
      <c r="E40" s="101">
        <v>4680</v>
      </c>
      <c r="F40" s="112">
        <v>300</v>
      </c>
      <c r="G40" s="102">
        <f t="shared" si="9"/>
        <v>1404000</v>
      </c>
      <c r="H40" s="102">
        <f>G40*5%</f>
        <v>70200</v>
      </c>
      <c r="I40" s="102">
        <f>G40-H40</f>
        <v>1333800</v>
      </c>
      <c r="J40" s="4"/>
      <c r="K40" s="4" t="s">
        <v>184</v>
      </c>
    </row>
    <row r="41" spans="1:11" s="2" customFormat="1">
      <c r="A41" s="98" t="s">
        <v>46</v>
      </c>
      <c r="B41" s="99">
        <v>3</v>
      </c>
      <c r="C41" s="100" t="s">
        <v>132</v>
      </c>
      <c r="D41" s="101">
        <v>1560</v>
      </c>
      <c r="E41" s="101">
        <v>4680</v>
      </c>
      <c r="F41" s="112">
        <v>300</v>
      </c>
      <c r="G41" s="102">
        <f t="shared" si="9"/>
        <v>1404000</v>
      </c>
      <c r="H41" s="102">
        <f t="shared" ref="H41:H57" si="10">G41*5%</f>
        <v>70200</v>
      </c>
      <c r="I41" s="102">
        <f t="shared" ref="I41:I62" si="11">G41-H41</f>
        <v>1333800</v>
      </c>
      <c r="J41" s="4"/>
      <c r="K41" s="4" t="s">
        <v>184</v>
      </c>
    </row>
    <row r="42" spans="1:11" s="2" customFormat="1">
      <c r="A42" s="98" t="s">
        <v>47</v>
      </c>
      <c r="B42" s="99">
        <v>4</v>
      </c>
      <c r="C42" s="100" t="s">
        <v>135</v>
      </c>
      <c r="D42" s="101">
        <v>2617</v>
      </c>
      <c r="E42" s="101">
        <v>10468</v>
      </c>
      <c r="F42" s="112">
        <v>320</v>
      </c>
      <c r="G42" s="102">
        <f t="shared" si="9"/>
        <v>3349760</v>
      </c>
      <c r="H42" s="102">
        <f t="shared" si="10"/>
        <v>167488</v>
      </c>
      <c r="I42" s="102">
        <f t="shared" si="11"/>
        <v>3182272</v>
      </c>
      <c r="J42" s="4"/>
      <c r="K42" s="4" t="s">
        <v>184</v>
      </c>
    </row>
    <row r="43" spans="1:11" s="2" customFormat="1">
      <c r="A43" s="40" t="s">
        <v>48</v>
      </c>
      <c r="B43" s="41">
        <v>4</v>
      </c>
      <c r="C43" s="42" t="s">
        <v>128</v>
      </c>
      <c r="D43" s="43">
        <v>2856.8</v>
      </c>
      <c r="E43" s="43">
        <v>11427.2</v>
      </c>
      <c r="F43" s="105">
        <v>320</v>
      </c>
      <c r="G43" s="45">
        <f t="shared" si="9"/>
        <v>3656704</v>
      </c>
      <c r="H43" s="45">
        <f t="shared" si="10"/>
        <v>182835.20000000001</v>
      </c>
      <c r="I43" s="45">
        <f t="shared" si="11"/>
        <v>3473868.7999999998</v>
      </c>
      <c r="J43" s="4"/>
      <c r="K43" s="4" t="s">
        <v>183</v>
      </c>
    </row>
    <row r="44" spans="1:11" s="2" customFormat="1">
      <c r="A44" s="40" t="s">
        <v>49</v>
      </c>
      <c r="B44" s="41">
        <v>3</v>
      </c>
      <c r="C44" s="42" t="s">
        <v>129</v>
      </c>
      <c r="D44" s="43">
        <v>1680</v>
      </c>
      <c r="E44" s="43">
        <v>5040</v>
      </c>
      <c r="F44" s="105">
        <v>300</v>
      </c>
      <c r="G44" s="45">
        <f t="shared" si="9"/>
        <v>1512000</v>
      </c>
      <c r="H44" s="45">
        <f t="shared" si="10"/>
        <v>75600</v>
      </c>
      <c r="I44" s="45">
        <f t="shared" si="11"/>
        <v>1436400</v>
      </c>
      <c r="J44" s="4"/>
      <c r="K44" s="4" t="s">
        <v>183</v>
      </c>
    </row>
    <row r="45" spans="1:11" s="2" customFormat="1">
      <c r="A45" s="40" t="s">
        <v>50</v>
      </c>
      <c r="B45" s="41">
        <v>3</v>
      </c>
      <c r="C45" s="42" t="s">
        <v>129</v>
      </c>
      <c r="D45" s="43">
        <v>1680</v>
      </c>
      <c r="E45" s="43">
        <v>5040</v>
      </c>
      <c r="F45" s="105">
        <v>300</v>
      </c>
      <c r="G45" s="45">
        <f t="shared" si="9"/>
        <v>1512000</v>
      </c>
      <c r="H45" s="45">
        <f t="shared" si="10"/>
        <v>75600</v>
      </c>
      <c r="I45" s="45">
        <f t="shared" si="11"/>
        <v>1436400</v>
      </c>
      <c r="J45" s="4" t="s">
        <v>166</v>
      </c>
      <c r="K45" s="4" t="s">
        <v>183</v>
      </c>
    </row>
    <row r="46" spans="1:11" s="2" customFormat="1">
      <c r="A46" s="40" t="s">
        <v>51</v>
      </c>
      <c r="B46" s="41">
        <v>3</v>
      </c>
      <c r="C46" s="42" t="s">
        <v>129</v>
      </c>
      <c r="D46" s="43">
        <v>1680</v>
      </c>
      <c r="E46" s="43">
        <v>5040</v>
      </c>
      <c r="F46" s="105">
        <v>300</v>
      </c>
      <c r="G46" s="45">
        <f t="shared" si="9"/>
        <v>1512000</v>
      </c>
      <c r="H46" s="45">
        <f t="shared" si="10"/>
        <v>75600</v>
      </c>
      <c r="I46" s="45">
        <f t="shared" si="11"/>
        <v>1436400</v>
      </c>
      <c r="J46" s="4" t="s">
        <v>192</v>
      </c>
      <c r="K46" s="4" t="s">
        <v>183</v>
      </c>
    </row>
    <row r="47" spans="1:11" s="2" customFormat="1">
      <c r="A47" s="40" t="s">
        <v>52</v>
      </c>
      <c r="B47" s="41">
        <v>3</v>
      </c>
      <c r="C47" s="42" t="s">
        <v>129</v>
      </c>
      <c r="D47" s="43">
        <v>1680</v>
      </c>
      <c r="E47" s="43">
        <v>5040</v>
      </c>
      <c r="F47" s="105">
        <v>300</v>
      </c>
      <c r="G47" s="45">
        <f t="shared" si="9"/>
        <v>1512000</v>
      </c>
      <c r="H47" s="45">
        <f t="shared" si="10"/>
        <v>75600</v>
      </c>
      <c r="I47" s="45">
        <f t="shared" si="11"/>
        <v>1436400</v>
      </c>
      <c r="J47" s="4" t="s">
        <v>167</v>
      </c>
      <c r="K47" s="4" t="s">
        <v>183</v>
      </c>
    </row>
    <row r="48" spans="1:11" s="2" customFormat="1">
      <c r="A48" s="40" t="s">
        <v>53</v>
      </c>
      <c r="B48" s="41">
        <v>3</v>
      </c>
      <c r="C48" s="42" t="s">
        <v>129</v>
      </c>
      <c r="D48" s="43">
        <v>1680</v>
      </c>
      <c r="E48" s="43">
        <v>5040</v>
      </c>
      <c r="F48" s="105">
        <v>300</v>
      </c>
      <c r="G48" s="45">
        <f t="shared" si="9"/>
        <v>1512000</v>
      </c>
      <c r="H48" s="45">
        <f t="shared" si="10"/>
        <v>75600</v>
      </c>
      <c r="I48" s="45">
        <f t="shared" si="11"/>
        <v>1436400</v>
      </c>
      <c r="J48" s="4" t="s">
        <v>168</v>
      </c>
      <c r="K48" s="4" t="s">
        <v>183</v>
      </c>
    </row>
    <row r="49" spans="1:11" s="2" customFormat="1">
      <c r="A49" s="40" t="s">
        <v>54</v>
      </c>
      <c r="B49" s="41">
        <v>3</v>
      </c>
      <c r="C49" s="42" t="s">
        <v>129</v>
      </c>
      <c r="D49" s="43">
        <v>1680</v>
      </c>
      <c r="E49" s="43">
        <v>5040</v>
      </c>
      <c r="F49" s="105">
        <v>300</v>
      </c>
      <c r="G49" s="45">
        <f t="shared" si="9"/>
        <v>1512000</v>
      </c>
      <c r="H49" s="45">
        <f t="shared" si="10"/>
        <v>75600</v>
      </c>
      <c r="I49" s="45">
        <f t="shared" si="11"/>
        <v>1436400</v>
      </c>
      <c r="J49" s="4" t="s">
        <v>169</v>
      </c>
      <c r="K49" s="4" t="s">
        <v>183</v>
      </c>
    </row>
    <row r="50" spans="1:11" s="2" customFormat="1">
      <c r="A50" s="40" t="s">
        <v>55</v>
      </c>
      <c r="B50" s="41">
        <v>3</v>
      </c>
      <c r="C50" s="42" t="s">
        <v>129</v>
      </c>
      <c r="D50" s="43">
        <v>1680</v>
      </c>
      <c r="E50" s="43">
        <v>5040</v>
      </c>
      <c r="F50" s="105">
        <v>300</v>
      </c>
      <c r="G50" s="45">
        <f t="shared" si="9"/>
        <v>1512000</v>
      </c>
      <c r="H50" s="45">
        <f t="shared" si="10"/>
        <v>75600</v>
      </c>
      <c r="I50" s="45">
        <f t="shared" si="11"/>
        <v>1436400</v>
      </c>
      <c r="J50" s="4" t="s">
        <v>170</v>
      </c>
      <c r="K50" s="4" t="s">
        <v>183</v>
      </c>
    </row>
    <row r="51" spans="1:11" s="2" customFormat="1">
      <c r="A51" s="40" t="s">
        <v>56</v>
      </c>
      <c r="B51" s="41">
        <v>3</v>
      </c>
      <c r="C51" s="42" t="s">
        <v>129</v>
      </c>
      <c r="D51" s="43">
        <v>1680</v>
      </c>
      <c r="E51" s="43">
        <v>5040</v>
      </c>
      <c r="F51" s="105">
        <v>300</v>
      </c>
      <c r="G51" s="45">
        <f t="shared" si="9"/>
        <v>1512000</v>
      </c>
      <c r="H51" s="45">
        <f t="shared" si="10"/>
        <v>75600</v>
      </c>
      <c r="I51" s="45">
        <f t="shared" si="11"/>
        <v>1436400</v>
      </c>
      <c r="J51" s="4"/>
      <c r="K51" s="4" t="s">
        <v>183</v>
      </c>
    </row>
    <row r="52" spans="1:11" s="2" customFormat="1">
      <c r="A52" s="40" t="s">
        <v>57</v>
      </c>
      <c r="B52" s="41">
        <v>4</v>
      </c>
      <c r="C52" s="42" t="s">
        <v>136</v>
      </c>
      <c r="D52" s="43">
        <v>2138</v>
      </c>
      <c r="E52" s="43">
        <v>8552</v>
      </c>
      <c r="F52" s="105">
        <v>320</v>
      </c>
      <c r="G52" s="45">
        <f>E52*F52</f>
        <v>2736640</v>
      </c>
      <c r="H52" s="45">
        <f t="shared" si="10"/>
        <v>136832</v>
      </c>
      <c r="I52" s="45">
        <f t="shared" si="11"/>
        <v>2599808</v>
      </c>
      <c r="J52" s="4"/>
      <c r="K52" s="4" t="s">
        <v>184</v>
      </c>
    </row>
    <row r="53" spans="1:11" s="2" customFormat="1">
      <c r="A53" s="46" t="s">
        <v>58</v>
      </c>
      <c r="B53" s="47">
        <v>4</v>
      </c>
      <c r="C53" s="48" t="s">
        <v>131</v>
      </c>
      <c r="D53" s="49">
        <v>2281.1</v>
      </c>
      <c r="E53" s="49">
        <v>9124.4</v>
      </c>
      <c r="F53" s="113">
        <v>320</v>
      </c>
      <c r="G53" s="50">
        <f>E53*F53</f>
        <v>2919808</v>
      </c>
      <c r="H53" s="50">
        <f t="shared" si="10"/>
        <v>145990.39999999999</v>
      </c>
      <c r="I53" s="50">
        <f t="shared" si="11"/>
        <v>2773817.6</v>
      </c>
      <c r="J53" s="4" t="s">
        <v>171</v>
      </c>
      <c r="K53" s="4" t="s">
        <v>183</v>
      </c>
    </row>
    <row r="54" spans="1:11" s="2" customFormat="1">
      <c r="A54" s="46" t="s">
        <v>59</v>
      </c>
      <c r="B54" s="47">
        <v>3</v>
      </c>
      <c r="C54" s="48" t="s">
        <v>132</v>
      </c>
      <c r="D54" s="49">
        <v>1560</v>
      </c>
      <c r="E54" s="49">
        <v>4680</v>
      </c>
      <c r="F54" s="113">
        <v>300</v>
      </c>
      <c r="G54" s="50">
        <f t="shared" ref="G54:G67" si="12">E54*F54</f>
        <v>1404000</v>
      </c>
      <c r="H54" s="50">
        <f t="shared" si="10"/>
        <v>70200</v>
      </c>
      <c r="I54" s="50">
        <f t="shared" si="11"/>
        <v>1333800</v>
      </c>
      <c r="J54" s="4" t="s">
        <v>171</v>
      </c>
      <c r="K54" s="4" t="s">
        <v>183</v>
      </c>
    </row>
    <row r="55" spans="1:11" s="2" customFormat="1">
      <c r="A55" s="46" t="s">
        <v>60</v>
      </c>
      <c r="B55" s="47">
        <v>3</v>
      </c>
      <c r="C55" s="48" t="s">
        <v>132</v>
      </c>
      <c r="D55" s="49">
        <v>1560</v>
      </c>
      <c r="E55" s="49">
        <v>4680</v>
      </c>
      <c r="F55" s="113">
        <v>300</v>
      </c>
      <c r="G55" s="50">
        <f t="shared" si="12"/>
        <v>1404000</v>
      </c>
      <c r="H55" s="50">
        <f t="shared" si="10"/>
        <v>70200</v>
      </c>
      <c r="I55" s="50">
        <f t="shared" si="11"/>
        <v>1333800</v>
      </c>
      <c r="J55" s="4" t="s">
        <v>193</v>
      </c>
      <c r="K55" s="4" t="s">
        <v>183</v>
      </c>
    </row>
    <row r="56" spans="1:11" s="2" customFormat="1">
      <c r="A56" s="46" t="s">
        <v>61</v>
      </c>
      <c r="B56" s="47">
        <v>3</v>
      </c>
      <c r="C56" s="48" t="s">
        <v>132</v>
      </c>
      <c r="D56" s="49">
        <v>1560</v>
      </c>
      <c r="E56" s="49">
        <v>4680</v>
      </c>
      <c r="F56" s="113">
        <v>300</v>
      </c>
      <c r="G56" s="50">
        <f t="shared" si="12"/>
        <v>1404000</v>
      </c>
      <c r="H56" s="50">
        <f t="shared" si="10"/>
        <v>70200</v>
      </c>
      <c r="I56" s="50">
        <f t="shared" si="11"/>
        <v>1333800</v>
      </c>
      <c r="J56" s="4" t="s">
        <v>172</v>
      </c>
      <c r="K56" s="4" t="s">
        <v>183</v>
      </c>
    </row>
    <row r="57" spans="1:11" s="2" customFormat="1">
      <c r="A57" s="46" t="s">
        <v>62</v>
      </c>
      <c r="B57" s="47">
        <v>3</v>
      </c>
      <c r="C57" s="48" t="s">
        <v>132</v>
      </c>
      <c r="D57" s="49">
        <v>1560</v>
      </c>
      <c r="E57" s="49">
        <v>4680</v>
      </c>
      <c r="F57" s="113">
        <v>300</v>
      </c>
      <c r="G57" s="50">
        <f t="shared" si="12"/>
        <v>1404000</v>
      </c>
      <c r="H57" s="50">
        <f t="shared" si="10"/>
        <v>70200</v>
      </c>
      <c r="I57" s="50">
        <f t="shared" si="11"/>
        <v>1333800</v>
      </c>
      <c r="J57" s="4"/>
      <c r="K57" s="4" t="s">
        <v>184</v>
      </c>
    </row>
    <row r="58" spans="1:11" s="2" customFormat="1">
      <c r="A58" s="46" t="s">
        <v>63</v>
      </c>
      <c r="B58" s="47">
        <v>3</v>
      </c>
      <c r="C58" s="48" t="s">
        <v>132</v>
      </c>
      <c r="D58" s="49">
        <v>1560</v>
      </c>
      <c r="E58" s="49">
        <v>4680</v>
      </c>
      <c r="F58" s="113">
        <v>300</v>
      </c>
      <c r="G58" s="50">
        <f t="shared" si="12"/>
        <v>1404000</v>
      </c>
      <c r="H58" s="50">
        <f>G58*5%</f>
        <v>70200</v>
      </c>
      <c r="I58" s="50">
        <f t="shared" si="11"/>
        <v>1333800</v>
      </c>
      <c r="J58" s="76"/>
      <c r="K58" s="4" t="s">
        <v>183</v>
      </c>
    </row>
    <row r="59" spans="1:11" s="2" customFormat="1">
      <c r="A59" s="46" t="s">
        <v>64</v>
      </c>
      <c r="B59" s="47">
        <v>3</v>
      </c>
      <c r="C59" s="48" t="s">
        <v>132</v>
      </c>
      <c r="D59" s="49">
        <v>1560</v>
      </c>
      <c r="E59" s="49">
        <v>4680</v>
      </c>
      <c r="F59" s="113">
        <v>300</v>
      </c>
      <c r="G59" s="50">
        <f t="shared" si="12"/>
        <v>1404000</v>
      </c>
      <c r="H59" s="50">
        <f>G59*5%</f>
        <v>70200</v>
      </c>
      <c r="I59" s="50">
        <f t="shared" si="11"/>
        <v>1333800</v>
      </c>
      <c r="J59" s="76"/>
      <c r="K59" s="4" t="s">
        <v>183</v>
      </c>
    </row>
    <row r="60" spans="1:11" s="2" customFormat="1">
      <c r="A60" s="46" t="s">
        <v>65</v>
      </c>
      <c r="B60" s="47">
        <v>3</v>
      </c>
      <c r="C60" s="48" t="s">
        <v>132</v>
      </c>
      <c r="D60" s="49">
        <v>1560</v>
      </c>
      <c r="E60" s="49">
        <v>4680</v>
      </c>
      <c r="F60" s="113">
        <v>300</v>
      </c>
      <c r="G60" s="50">
        <f t="shared" si="12"/>
        <v>1404000</v>
      </c>
      <c r="H60" s="50">
        <f t="shared" ref="H60:H76" si="13">G60*5%</f>
        <v>70200</v>
      </c>
      <c r="I60" s="50">
        <f t="shared" si="11"/>
        <v>1333800</v>
      </c>
      <c r="J60" s="4"/>
      <c r="K60" s="4" t="s">
        <v>184</v>
      </c>
    </row>
    <row r="61" spans="1:11" s="2" customFormat="1">
      <c r="A61" s="46" t="s">
        <v>66</v>
      </c>
      <c r="B61" s="47">
        <v>3</v>
      </c>
      <c r="C61" s="48" t="s">
        <v>132</v>
      </c>
      <c r="D61" s="49">
        <v>1560</v>
      </c>
      <c r="E61" s="49">
        <v>4680</v>
      </c>
      <c r="F61" s="113">
        <v>300</v>
      </c>
      <c r="G61" s="50">
        <f t="shared" si="12"/>
        <v>1404000</v>
      </c>
      <c r="H61" s="50">
        <f t="shared" si="13"/>
        <v>70200</v>
      </c>
      <c r="I61" s="50">
        <f t="shared" si="11"/>
        <v>1333800</v>
      </c>
      <c r="J61" s="4"/>
      <c r="K61" s="4" t="s">
        <v>184</v>
      </c>
    </row>
    <row r="62" spans="1:11" s="2" customFormat="1">
      <c r="A62" s="46" t="s">
        <v>67</v>
      </c>
      <c r="B62" s="47">
        <v>4</v>
      </c>
      <c r="C62" s="48" t="s">
        <v>137</v>
      </c>
      <c r="D62" s="49">
        <v>1979.8</v>
      </c>
      <c r="E62" s="49">
        <v>7919.2</v>
      </c>
      <c r="F62" s="113">
        <v>320</v>
      </c>
      <c r="G62" s="50">
        <f t="shared" si="12"/>
        <v>2534144</v>
      </c>
      <c r="H62" s="50">
        <f t="shared" si="13"/>
        <v>126707.20000000001</v>
      </c>
      <c r="I62" s="50">
        <f t="shared" si="11"/>
        <v>2407436.7999999998</v>
      </c>
      <c r="J62" s="4"/>
      <c r="K62" s="4" t="s">
        <v>184</v>
      </c>
    </row>
    <row r="63" spans="1:11" s="2" customFormat="1">
      <c r="A63" s="51" t="s">
        <v>68</v>
      </c>
      <c r="B63" s="52">
        <v>4</v>
      </c>
      <c r="C63" s="53" t="s">
        <v>136</v>
      </c>
      <c r="D63" s="54">
        <v>2138</v>
      </c>
      <c r="E63" s="54">
        <v>8552</v>
      </c>
      <c r="F63" s="114">
        <v>320</v>
      </c>
      <c r="G63" s="56">
        <f t="shared" si="12"/>
        <v>2736640</v>
      </c>
      <c r="H63" s="56">
        <f t="shared" si="13"/>
        <v>136832</v>
      </c>
      <c r="I63" s="56">
        <f>G63-H63</f>
        <v>2599808</v>
      </c>
      <c r="J63" s="4"/>
      <c r="K63" s="4" t="s">
        <v>184</v>
      </c>
    </row>
    <row r="64" spans="1:11" s="2" customFormat="1">
      <c r="A64" s="51" t="s">
        <v>69</v>
      </c>
      <c r="B64" s="52">
        <v>3</v>
      </c>
      <c r="C64" s="53" t="s">
        <v>129</v>
      </c>
      <c r="D64" s="54">
        <v>1680</v>
      </c>
      <c r="E64" s="54">
        <v>5040</v>
      </c>
      <c r="F64" s="114">
        <v>300</v>
      </c>
      <c r="G64" s="56">
        <f t="shared" si="12"/>
        <v>1512000</v>
      </c>
      <c r="H64" s="56">
        <f t="shared" si="13"/>
        <v>75600</v>
      </c>
      <c r="I64" s="56">
        <f>G64-H64</f>
        <v>1436400</v>
      </c>
      <c r="J64" s="88"/>
      <c r="K64" s="4" t="s">
        <v>183</v>
      </c>
    </row>
    <row r="65" spans="1:11" s="2" customFormat="1">
      <c r="A65" s="51" t="s">
        <v>70</v>
      </c>
      <c r="B65" s="52">
        <v>3</v>
      </c>
      <c r="C65" s="53" t="s">
        <v>129</v>
      </c>
      <c r="D65" s="54">
        <v>1680</v>
      </c>
      <c r="E65" s="54">
        <v>5040</v>
      </c>
      <c r="F65" s="114">
        <v>300</v>
      </c>
      <c r="G65" s="56">
        <f t="shared" si="12"/>
        <v>1512000</v>
      </c>
      <c r="H65" s="56">
        <f t="shared" si="13"/>
        <v>75600</v>
      </c>
      <c r="I65" s="56">
        <f t="shared" ref="I65:I77" si="14">G65-H65</f>
        <v>1436400</v>
      </c>
      <c r="J65" s="88"/>
      <c r="K65" s="4" t="s">
        <v>184</v>
      </c>
    </row>
    <row r="66" spans="1:11" s="2" customFormat="1" ht="24.75" customHeight="1">
      <c r="A66" s="51" t="s">
        <v>71</v>
      </c>
      <c r="B66" s="52">
        <v>3</v>
      </c>
      <c r="C66" s="57" t="s">
        <v>129</v>
      </c>
      <c r="D66" s="54">
        <v>1680</v>
      </c>
      <c r="E66" s="54">
        <v>5040</v>
      </c>
      <c r="F66" s="114">
        <v>300</v>
      </c>
      <c r="G66" s="56">
        <f t="shared" si="12"/>
        <v>1512000</v>
      </c>
      <c r="H66" s="56">
        <f t="shared" si="13"/>
        <v>75600</v>
      </c>
      <c r="I66" s="56">
        <f t="shared" si="14"/>
        <v>1436400</v>
      </c>
      <c r="J66" s="88"/>
      <c r="K66" s="4" t="s">
        <v>184</v>
      </c>
    </row>
    <row r="67" spans="1:11" s="2" customFormat="1" ht="19.5" customHeight="1">
      <c r="A67" s="51" t="s">
        <v>72</v>
      </c>
      <c r="B67" s="52">
        <v>3</v>
      </c>
      <c r="C67" s="57" t="s">
        <v>129</v>
      </c>
      <c r="D67" s="54">
        <v>1680</v>
      </c>
      <c r="E67" s="54">
        <v>5040</v>
      </c>
      <c r="F67" s="114">
        <v>300</v>
      </c>
      <c r="G67" s="56">
        <f t="shared" si="12"/>
        <v>1512000</v>
      </c>
      <c r="H67" s="56">
        <f t="shared" si="13"/>
        <v>75600</v>
      </c>
      <c r="I67" s="56">
        <f t="shared" si="14"/>
        <v>1436400</v>
      </c>
      <c r="J67" s="76" t="s">
        <v>173</v>
      </c>
      <c r="K67" s="4" t="s">
        <v>183</v>
      </c>
    </row>
    <row r="68" spans="1:11" s="2" customFormat="1" ht="18.75" customHeight="1">
      <c r="A68" s="51" t="s">
        <v>73</v>
      </c>
      <c r="B68" s="52">
        <v>3</v>
      </c>
      <c r="C68" s="57" t="s">
        <v>129</v>
      </c>
      <c r="D68" s="54">
        <v>1680</v>
      </c>
      <c r="E68" s="54">
        <v>5040</v>
      </c>
      <c r="F68" s="114">
        <v>300</v>
      </c>
      <c r="G68" s="56">
        <f>E68*F68</f>
        <v>1512000</v>
      </c>
      <c r="H68" s="56">
        <f t="shared" si="13"/>
        <v>75600</v>
      </c>
      <c r="I68" s="56">
        <f t="shared" si="14"/>
        <v>1436400</v>
      </c>
      <c r="J68" s="76"/>
      <c r="K68" s="4" t="s">
        <v>184</v>
      </c>
    </row>
    <row r="69" spans="1:11" s="2" customFormat="1" ht="21" customHeight="1">
      <c r="A69" s="51" t="s">
        <v>74</v>
      </c>
      <c r="B69" s="52">
        <v>3</v>
      </c>
      <c r="C69" s="57" t="s">
        <v>129</v>
      </c>
      <c r="D69" s="54">
        <v>1680</v>
      </c>
      <c r="E69" s="54">
        <v>5040</v>
      </c>
      <c r="F69" s="114">
        <v>300</v>
      </c>
      <c r="G69" s="56">
        <f>E69*F69</f>
        <v>1512000</v>
      </c>
      <c r="H69" s="56">
        <f t="shared" si="13"/>
        <v>75600</v>
      </c>
      <c r="I69" s="56">
        <f t="shared" si="14"/>
        <v>1436400</v>
      </c>
      <c r="J69" s="76"/>
      <c r="K69" s="4" t="s">
        <v>184</v>
      </c>
    </row>
    <row r="70" spans="1:11" s="5" customFormat="1" ht="21" customHeight="1">
      <c r="A70" s="51" t="s">
        <v>75</v>
      </c>
      <c r="B70" s="52">
        <v>3</v>
      </c>
      <c r="C70" s="57" t="s">
        <v>129</v>
      </c>
      <c r="D70" s="54">
        <v>1680</v>
      </c>
      <c r="E70" s="54">
        <v>5040</v>
      </c>
      <c r="F70" s="114">
        <v>300</v>
      </c>
      <c r="G70" s="56">
        <f t="shared" ref="G70:G81" si="15">E70*F70</f>
        <v>1512000</v>
      </c>
      <c r="H70" s="56">
        <f t="shared" si="13"/>
        <v>75600</v>
      </c>
      <c r="I70" s="56">
        <f t="shared" si="14"/>
        <v>1436400</v>
      </c>
      <c r="J70" s="4"/>
      <c r="K70" s="4" t="s">
        <v>184</v>
      </c>
    </row>
    <row r="71" spans="1:11" s="2" customFormat="1">
      <c r="A71" s="51" t="s">
        <v>76</v>
      </c>
      <c r="B71" s="52">
        <v>3</v>
      </c>
      <c r="C71" s="58" t="s">
        <v>129</v>
      </c>
      <c r="D71" s="54">
        <v>1680</v>
      </c>
      <c r="E71" s="54">
        <v>5040</v>
      </c>
      <c r="F71" s="114">
        <v>300</v>
      </c>
      <c r="G71" s="56">
        <f t="shared" si="15"/>
        <v>1512000</v>
      </c>
      <c r="H71" s="56">
        <f t="shared" si="13"/>
        <v>75600</v>
      </c>
      <c r="I71" s="56">
        <f t="shared" si="14"/>
        <v>1436400</v>
      </c>
      <c r="J71" s="76"/>
      <c r="K71" s="4" t="s">
        <v>184</v>
      </c>
    </row>
    <row r="72" spans="1:11" s="3" customFormat="1" ht="45" customHeight="1">
      <c r="A72" s="51" t="s">
        <v>77</v>
      </c>
      <c r="B72" s="59">
        <v>4</v>
      </c>
      <c r="C72" s="55" t="s">
        <v>138</v>
      </c>
      <c r="D72" s="60">
        <v>3119.3</v>
      </c>
      <c r="E72" s="60">
        <v>12477.2</v>
      </c>
      <c r="F72" s="103">
        <v>320</v>
      </c>
      <c r="G72" s="56">
        <f t="shared" si="15"/>
        <v>3992704</v>
      </c>
      <c r="H72" s="56">
        <f t="shared" si="13"/>
        <v>199635.20000000001</v>
      </c>
      <c r="I72" s="56">
        <f t="shared" si="14"/>
        <v>3793068.8</v>
      </c>
      <c r="J72" s="77"/>
      <c r="K72" s="4" t="s">
        <v>184</v>
      </c>
    </row>
    <row r="73" spans="1:11" s="2" customFormat="1" ht="21" customHeight="1">
      <c r="A73" s="16" t="s">
        <v>78</v>
      </c>
      <c r="B73" s="17">
        <v>4</v>
      </c>
      <c r="C73" s="18" t="s">
        <v>137</v>
      </c>
      <c r="D73" s="66">
        <v>1979.8</v>
      </c>
      <c r="E73" s="66">
        <v>7919.2</v>
      </c>
      <c r="F73" s="104">
        <v>320</v>
      </c>
      <c r="G73" s="19">
        <f t="shared" si="15"/>
        <v>2534144</v>
      </c>
      <c r="H73" s="19">
        <f t="shared" si="13"/>
        <v>126707.20000000001</v>
      </c>
      <c r="I73" s="19">
        <f t="shared" si="14"/>
        <v>2407436.7999999998</v>
      </c>
      <c r="J73" s="76"/>
      <c r="K73" s="4" t="s">
        <v>184</v>
      </c>
    </row>
    <row r="74" spans="1:11" s="2" customFormat="1">
      <c r="A74" s="16" t="s">
        <v>79</v>
      </c>
      <c r="B74" s="17">
        <v>3</v>
      </c>
      <c r="C74" s="18" t="s">
        <v>132</v>
      </c>
      <c r="D74" s="66">
        <v>1560</v>
      </c>
      <c r="E74" s="66">
        <v>4680</v>
      </c>
      <c r="F74" s="104">
        <v>300</v>
      </c>
      <c r="G74" s="19">
        <f t="shared" si="15"/>
        <v>1404000</v>
      </c>
      <c r="H74" s="19">
        <f t="shared" si="13"/>
        <v>70200</v>
      </c>
      <c r="I74" s="19">
        <f t="shared" si="14"/>
        <v>1333800</v>
      </c>
      <c r="J74" s="76" t="s">
        <v>194</v>
      </c>
      <c r="K74" s="4" t="s">
        <v>183</v>
      </c>
    </row>
    <row r="75" spans="1:11" s="2" customFormat="1">
      <c r="A75" s="16" t="s">
        <v>80</v>
      </c>
      <c r="B75" s="17">
        <v>3</v>
      </c>
      <c r="C75" s="18" t="s">
        <v>132</v>
      </c>
      <c r="D75" s="66">
        <v>1560</v>
      </c>
      <c r="E75" s="66">
        <v>4680</v>
      </c>
      <c r="F75" s="104">
        <v>300</v>
      </c>
      <c r="G75" s="19">
        <f t="shared" si="15"/>
        <v>1404000</v>
      </c>
      <c r="H75" s="19">
        <f t="shared" si="13"/>
        <v>70200</v>
      </c>
      <c r="I75" s="19">
        <f t="shared" si="14"/>
        <v>1333800</v>
      </c>
      <c r="J75" s="76" t="s">
        <v>195</v>
      </c>
      <c r="K75" s="4" t="s">
        <v>183</v>
      </c>
    </row>
    <row r="76" spans="1:11" s="2" customFormat="1">
      <c r="A76" s="16" t="s">
        <v>81</v>
      </c>
      <c r="B76" s="17">
        <v>3</v>
      </c>
      <c r="C76" s="18" t="s">
        <v>132</v>
      </c>
      <c r="D76" s="66">
        <v>1560</v>
      </c>
      <c r="E76" s="66">
        <v>4680</v>
      </c>
      <c r="F76" s="104">
        <v>300</v>
      </c>
      <c r="G76" s="19">
        <f t="shared" si="15"/>
        <v>1404000</v>
      </c>
      <c r="H76" s="19">
        <f t="shared" si="13"/>
        <v>70200</v>
      </c>
      <c r="I76" s="19">
        <f t="shared" si="14"/>
        <v>1333800</v>
      </c>
      <c r="J76" s="76"/>
      <c r="K76" s="4" t="s">
        <v>184</v>
      </c>
    </row>
    <row r="77" spans="1:11" s="2" customFormat="1">
      <c r="A77" s="16" t="s">
        <v>82</v>
      </c>
      <c r="B77" s="17">
        <v>3</v>
      </c>
      <c r="C77" s="18" t="s">
        <v>132</v>
      </c>
      <c r="D77" s="66">
        <v>1560</v>
      </c>
      <c r="E77" s="66">
        <v>4680</v>
      </c>
      <c r="F77" s="104">
        <v>300</v>
      </c>
      <c r="G77" s="19">
        <f t="shared" si="15"/>
        <v>1404000</v>
      </c>
      <c r="H77" s="19">
        <f>G77*5%</f>
        <v>70200</v>
      </c>
      <c r="I77" s="19">
        <f t="shared" si="14"/>
        <v>1333800</v>
      </c>
      <c r="J77" s="76" t="s">
        <v>196</v>
      </c>
      <c r="K77" s="4" t="s">
        <v>183</v>
      </c>
    </row>
    <row r="78" spans="1:11" s="2" customFormat="1">
      <c r="A78" s="16" t="s">
        <v>83</v>
      </c>
      <c r="B78" s="17">
        <v>3</v>
      </c>
      <c r="C78" s="18" t="s">
        <v>132</v>
      </c>
      <c r="D78" s="66">
        <v>1560</v>
      </c>
      <c r="E78" s="66">
        <v>4680</v>
      </c>
      <c r="F78" s="104">
        <v>300</v>
      </c>
      <c r="G78" s="19">
        <f t="shared" si="15"/>
        <v>1404000</v>
      </c>
      <c r="H78" s="19">
        <f>G78*5%</f>
        <v>70200</v>
      </c>
      <c r="I78" s="19">
        <f>G78-H78</f>
        <v>1333800</v>
      </c>
      <c r="J78" s="76" t="s">
        <v>197</v>
      </c>
      <c r="K78" s="4" t="s">
        <v>183</v>
      </c>
    </row>
    <row r="79" spans="1:11" s="2" customFormat="1">
      <c r="A79" s="16" t="s">
        <v>84</v>
      </c>
      <c r="B79" s="17">
        <v>3</v>
      </c>
      <c r="C79" s="18" t="s">
        <v>132</v>
      </c>
      <c r="D79" s="66">
        <v>1560</v>
      </c>
      <c r="E79" s="66">
        <v>4680</v>
      </c>
      <c r="F79" s="104">
        <v>300</v>
      </c>
      <c r="G79" s="19">
        <f t="shared" si="15"/>
        <v>1404000</v>
      </c>
      <c r="H79" s="19">
        <f t="shared" ref="H79:H89" si="16">G79*5%</f>
        <v>70200</v>
      </c>
      <c r="I79" s="19">
        <f>G79-H79</f>
        <v>1333800</v>
      </c>
      <c r="J79" s="76" t="s">
        <v>197</v>
      </c>
      <c r="K79" s="4" t="s">
        <v>183</v>
      </c>
    </row>
    <row r="80" spans="1:11" s="2" customFormat="1" ht="27" customHeight="1">
      <c r="A80" s="16" t="s">
        <v>85</v>
      </c>
      <c r="B80" s="17">
        <v>3</v>
      </c>
      <c r="C80" s="18" t="s">
        <v>132</v>
      </c>
      <c r="D80" s="66">
        <v>1560</v>
      </c>
      <c r="E80" s="66">
        <v>4680</v>
      </c>
      <c r="F80" s="104">
        <v>300</v>
      </c>
      <c r="G80" s="19">
        <f t="shared" si="15"/>
        <v>1404000</v>
      </c>
      <c r="H80" s="19">
        <f t="shared" si="16"/>
        <v>70200</v>
      </c>
      <c r="I80" s="19">
        <f t="shared" ref="I80:I106" si="17">G80-H80</f>
        <v>1333800</v>
      </c>
      <c r="J80" s="76" t="s">
        <v>174</v>
      </c>
      <c r="K80" s="4" t="s">
        <v>184</v>
      </c>
    </row>
    <row r="81" spans="1:11" s="2" customFormat="1" ht="21.75" customHeight="1">
      <c r="A81" s="16" t="s">
        <v>86</v>
      </c>
      <c r="B81" s="17">
        <v>3</v>
      </c>
      <c r="C81" s="18" t="s">
        <v>132</v>
      </c>
      <c r="D81" s="66">
        <v>1560</v>
      </c>
      <c r="E81" s="66">
        <v>4680</v>
      </c>
      <c r="F81" s="104">
        <v>300</v>
      </c>
      <c r="G81" s="19">
        <f t="shared" si="15"/>
        <v>1404000</v>
      </c>
      <c r="H81" s="19">
        <f t="shared" si="16"/>
        <v>70200</v>
      </c>
      <c r="I81" s="19">
        <f t="shared" si="17"/>
        <v>1333800</v>
      </c>
      <c r="J81" s="76" t="s">
        <v>174</v>
      </c>
      <c r="K81" s="4" t="s">
        <v>184</v>
      </c>
    </row>
    <row r="82" spans="1:11" s="6" customFormat="1" ht="30.75" customHeight="1">
      <c r="A82" s="16" t="s">
        <v>87</v>
      </c>
      <c r="B82" s="17">
        <v>3</v>
      </c>
      <c r="C82" s="18" t="s">
        <v>132</v>
      </c>
      <c r="D82" s="66">
        <v>1560</v>
      </c>
      <c r="E82" s="66">
        <v>4680</v>
      </c>
      <c r="F82" s="104">
        <v>300</v>
      </c>
      <c r="G82" s="19">
        <f>E82*F82</f>
        <v>1404000</v>
      </c>
      <c r="H82" s="19">
        <f t="shared" si="16"/>
        <v>70200</v>
      </c>
      <c r="I82" s="19">
        <f t="shared" si="17"/>
        <v>1333800</v>
      </c>
      <c r="J82" s="76" t="s">
        <v>198</v>
      </c>
      <c r="K82" s="4" t="s">
        <v>183</v>
      </c>
    </row>
    <row r="83" spans="1:11" s="2" customFormat="1">
      <c r="A83" s="16" t="s">
        <v>88</v>
      </c>
      <c r="B83" s="17">
        <v>4</v>
      </c>
      <c r="C83" s="18" t="s">
        <v>139</v>
      </c>
      <c r="D83" s="66">
        <v>2497.4</v>
      </c>
      <c r="E83" s="66">
        <v>9989.6</v>
      </c>
      <c r="F83" s="104">
        <v>320</v>
      </c>
      <c r="G83" s="19">
        <f>E83*F83</f>
        <v>3196672</v>
      </c>
      <c r="H83" s="19">
        <f t="shared" si="16"/>
        <v>159833.60000000001</v>
      </c>
      <c r="I83" s="19">
        <f t="shared" si="17"/>
        <v>3036838.4</v>
      </c>
      <c r="J83" s="76"/>
      <c r="K83" s="4" t="s">
        <v>184</v>
      </c>
    </row>
    <row r="84" spans="1:11" s="2" customFormat="1" ht="21" customHeight="1">
      <c r="A84" s="40" t="s">
        <v>89</v>
      </c>
      <c r="B84" s="67">
        <v>4</v>
      </c>
      <c r="C84" s="44" t="s">
        <v>140</v>
      </c>
      <c r="D84" s="68">
        <v>2091.6999999999998</v>
      </c>
      <c r="E84" s="68">
        <v>8366.7999999999993</v>
      </c>
      <c r="F84" s="105">
        <v>320</v>
      </c>
      <c r="G84" s="45">
        <f t="shared" ref="G84:G104" si="18">E84*F84</f>
        <v>2677376</v>
      </c>
      <c r="H84" s="45">
        <f t="shared" si="16"/>
        <v>133868.80000000002</v>
      </c>
      <c r="I84" s="45">
        <f t="shared" si="17"/>
        <v>2543507.2000000002</v>
      </c>
      <c r="J84" s="76" t="s">
        <v>204</v>
      </c>
      <c r="K84" s="4" t="s">
        <v>183</v>
      </c>
    </row>
    <row r="85" spans="1:11" s="2" customFormat="1" ht="21" customHeight="1">
      <c r="A85" s="40" t="s">
        <v>90</v>
      </c>
      <c r="B85" s="67">
        <v>3</v>
      </c>
      <c r="C85" s="44" t="s">
        <v>132</v>
      </c>
      <c r="D85" s="68">
        <v>1560</v>
      </c>
      <c r="E85" s="68">
        <v>4680</v>
      </c>
      <c r="F85" s="105">
        <v>300</v>
      </c>
      <c r="G85" s="45">
        <f t="shared" si="18"/>
        <v>1404000</v>
      </c>
      <c r="H85" s="45">
        <f t="shared" si="16"/>
        <v>70200</v>
      </c>
      <c r="I85" s="45">
        <f t="shared" si="17"/>
        <v>1333800</v>
      </c>
      <c r="J85" s="76" t="s">
        <v>175</v>
      </c>
      <c r="K85" s="4" t="s">
        <v>183</v>
      </c>
    </row>
    <row r="86" spans="1:11" s="2" customFormat="1" ht="21" customHeight="1">
      <c r="A86" s="40" t="s">
        <v>91</v>
      </c>
      <c r="B86" s="67">
        <v>3</v>
      </c>
      <c r="C86" s="44" t="s">
        <v>132</v>
      </c>
      <c r="D86" s="68">
        <v>1560</v>
      </c>
      <c r="E86" s="68">
        <v>4680</v>
      </c>
      <c r="F86" s="105">
        <v>300</v>
      </c>
      <c r="G86" s="45">
        <f t="shared" si="18"/>
        <v>1404000</v>
      </c>
      <c r="H86" s="45">
        <f t="shared" si="16"/>
        <v>70200</v>
      </c>
      <c r="I86" s="45">
        <f t="shared" si="17"/>
        <v>1333800</v>
      </c>
      <c r="J86" s="76" t="s">
        <v>176</v>
      </c>
      <c r="K86" s="4" t="s">
        <v>183</v>
      </c>
    </row>
    <row r="87" spans="1:11" s="2" customFormat="1" ht="21" customHeight="1">
      <c r="A87" s="40" t="s">
        <v>92</v>
      </c>
      <c r="B87" s="67">
        <v>3</v>
      </c>
      <c r="C87" s="44" t="s">
        <v>132</v>
      </c>
      <c r="D87" s="68">
        <v>1560</v>
      </c>
      <c r="E87" s="68">
        <v>4680</v>
      </c>
      <c r="F87" s="105">
        <v>300</v>
      </c>
      <c r="G87" s="45">
        <f t="shared" si="18"/>
        <v>1404000</v>
      </c>
      <c r="H87" s="45">
        <f t="shared" si="16"/>
        <v>70200</v>
      </c>
      <c r="I87" s="45">
        <f t="shared" si="17"/>
        <v>1333800</v>
      </c>
      <c r="J87" s="76" t="s">
        <v>177</v>
      </c>
      <c r="K87" s="4" t="s">
        <v>183</v>
      </c>
    </row>
    <row r="88" spans="1:11" s="2" customFormat="1" ht="21" customHeight="1">
      <c r="A88" s="40" t="s">
        <v>93</v>
      </c>
      <c r="B88" s="67">
        <v>3</v>
      </c>
      <c r="C88" s="44" t="s">
        <v>132</v>
      </c>
      <c r="D88" s="68">
        <v>1560</v>
      </c>
      <c r="E88" s="68">
        <v>4680</v>
      </c>
      <c r="F88" s="105">
        <v>300</v>
      </c>
      <c r="G88" s="45">
        <f t="shared" si="18"/>
        <v>1404000</v>
      </c>
      <c r="H88" s="45">
        <f t="shared" si="16"/>
        <v>70200</v>
      </c>
      <c r="I88" s="45">
        <f t="shared" si="17"/>
        <v>1333800</v>
      </c>
      <c r="J88" s="76" t="s">
        <v>178</v>
      </c>
      <c r="K88" s="4" t="s">
        <v>183</v>
      </c>
    </row>
    <row r="89" spans="1:11" s="2" customFormat="1" ht="21" customHeight="1">
      <c r="A89" s="40" t="s">
        <v>94</v>
      </c>
      <c r="B89" s="67">
        <v>3</v>
      </c>
      <c r="C89" s="44" t="s">
        <v>132</v>
      </c>
      <c r="D89" s="68">
        <v>1560</v>
      </c>
      <c r="E89" s="68">
        <v>4680</v>
      </c>
      <c r="F89" s="105">
        <v>300</v>
      </c>
      <c r="G89" s="45">
        <f t="shared" si="18"/>
        <v>1404000</v>
      </c>
      <c r="H89" s="45">
        <f t="shared" si="16"/>
        <v>70200</v>
      </c>
      <c r="I89" s="45">
        <f t="shared" si="17"/>
        <v>1333800</v>
      </c>
      <c r="J89" s="76"/>
      <c r="K89" s="4" t="s">
        <v>183</v>
      </c>
    </row>
    <row r="90" spans="1:11" s="2" customFormat="1" ht="21" customHeight="1">
      <c r="A90" s="40" t="s">
        <v>95</v>
      </c>
      <c r="B90" s="67">
        <v>3</v>
      </c>
      <c r="C90" s="44" t="s">
        <v>132</v>
      </c>
      <c r="D90" s="68">
        <v>1560</v>
      </c>
      <c r="E90" s="68">
        <v>4680</v>
      </c>
      <c r="F90" s="105">
        <v>300</v>
      </c>
      <c r="G90" s="45">
        <f t="shared" si="18"/>
        <v>1404000</v>
      </c>
      <c r="H90" s="45">
        <f>G90*5%</f>
        <v>70200</v>
      </c>
      <c r="I90" s="45">
        <f t="shared" si="17"/>
        <v>1333800</v>
      </c>
      <c r="J90" s="76"/>
      <c r="K90" s="4" t="s">
        <v>183</v>
      </c>
    </row>
    <row r="91" spans="1:11" s="2" customFormat="1" ht="21" customHeight="1">
      <c r="A91" s="40" t="s">
        <v>96</v>
      </c>
      <c r="B91" s="67">
        <v>3</v>
      </c>
      <c r="C91" s="44" t="s">
        <v>132</v>
      </c>
      <c r="D91" s="68">
        <v>1560</v>
      </c>
      <c r="E91" s="68">
        <v>4680</v>
      </c>
      <c r="F91" s="105">
        <v>300</v>
      </c>
      <c r="G91" s="45">
        <f t="shared" si="18"/>
        <v>1404000</v>
      </c>
      <c r="H91" s="45">
        <f>G91*5%</f>
        <v>70200</v>
      </c>
      <c r="I91" s="45">
        <f t="shared" si="17"/>
        <v>1333800</v>
      </c>
      <c r="J91" s="76" t="s">
        <v>199</v>
      </c>
      <c r="K91" s="4" t="s">
        <v>183</v>
      </c>
    </row>
    <row r="92" spans="1:11" s="2" customFormat="1" ht="21" customHeight="1">
      <c r="A92" s="40" t="s">
        <v>97</v>
      </c>
      <c r="B92" s="67">
        <v>4</v>
      </c>
      <c r="C92" s="44" t="s">
        <v>132</v>
      </c>
      <c r="D92" s="68">
        <v>1560</v>
      </c>
      <c r="E92" s="68">
        <v>6240</v>
      </c>
      <c r="F92" s="105">
        <v>320</v>
      </c>
      <c r="G92" s="45">
        <f t="shared" si="18"/>
        <v>1996800</v>
      </c>
      <c r="H92" s="45">
        <f t="shared" ref="H92:H107" si="19">G92*5%</f>
        <v>99840</v>
      </c>
      <c r="I92" s="45">
        <f t="shared" si="17"/>
        <v>1896960</v>
      </c>
      <c r="J92" s="76"/>
      <c r="K92" s="4" t="s">
        <v>184</v>
      </c>
    </row>
    <row r="93" spans="1:11" s="2" customFormat="1" ht="21" customHeight="1">
      <c r="A93" s="61" t="s">
        <v>98</v>
      </c>
      <c r="B93" s="62">
        <v>4</v>
      </c>
      <c r="C93" s="63" t="s">
        <v>141</v>
      </c>
      <c r="D93" s="64">
        <v>1829</v>
      </c>
      <c r="E93" s="64">
        <v>7316</v>
      </c>
      <c r="F93" s="106">
        <v>320</v>
      </c>
      <c r="G93" s="65">
        <f t="shared" si="18"/>
        <v>2341120</v>
      </c>
      <c r="H93" s="65">
        <f t="shared" si="19"/>
        <v>117056</v>
      </c>
      <c r="I93" s="65">
        <f t="shared" si="17"/>
        <v>2224064</v>
      </c>
      <c r="J93" s="76" t="s">
        <v>205</v>
      </c>
      <c r="K93" s="4" t="s">
        <v>183</v>
      </c>
    </row>
    <row r="94" spans="1:11" s="2" customFormat="1" ht="21" customHeight="1">
      <c r="A94" s="61" t="s">
        <v>99</v>
      </c>
      <c r="B94" s="62">
        <v>3</v>
      </c>
      <c r="C94" s="63" t="s">
        <v>129</v>
      </c>
      <c r="D94" s="64">
        <v>1680</v>
      </c>
      <c r="E94" s="64">
        <v>5040</v>
      </c>
      <c r="F94" s="106">
        <v>300</v>
      </c>
      <c r="G94" s="65">
        <f t="shared" si="18"/>
        <v>1512000</v>
      </c>
      <c r="H94" s="65">
        <f t="shared" si="19"/>
        <v>75600</v>
      </c>
      <c r="I94" s="65">
        <f t="shared" si="17"/>
        <v>1436400</v>
      </c>
      <c r="J94" s="76"/>
      <c r="K94" s="4" t="s">
        <v>184</v>
      </c>
    </row>
    <row r="95" spans="1:11" s="3" customFormat="1">
      <c r="A95" s="61" t="s">
        <v>100</v>
      </c>
      <c r="B95" s="62">
        <v>3</v>
      </c>
      <c r="C95" s="92" t="s">
        <v>129</v>
      </c>
      <c r="D95" s="64">
        <v>1680</v>
      </c>
      <c r="E95" s="64">
        <v>5040</v>
      </c>
      <c r="F95" s="106">
        <v>300</v>
      </c>
      <c r="G95" s="65">
        <f t="shared" si="18"/>
        <v>1512000</v>
      </c>
      <c r="H95" s="65">
        <f t="shared" si="19"/>
        <v>75600</v>
      </c>
      <c r="I95" s="65">
        <f t="shared" si="17"/>
        <v>1436400</v>
      </c>
      <c r="J95" s="76"/>
      <c r="K95" s="4" t="s">
        <v>184</v>
      </c>
    </row>
    <row r="96" spans="1:11">
      <c r="A96" s="61" t="s">
        <v>101</v>
      </c>
      <c r="B96" s="62">
        <v>3</v>
      </c>
      <c r="C96" s="63" t="s">
        <v>129</v>
      </c>
      <c r="D96" s="64">
        <v>1680</v>
      </c>
      <c r="E96" s="64">
        <v>5040</v>
      </c>
      <c r="F96" s="106">
        <v>300</v>
      </c>
      <c r="G96" s="65">
        <f t="shared" si="18"/>
        <v>1512000</v>
      </c>
      <c r="H96" s="65">
        <f t="shared" si="19"/>
        <v>75600</v>
      </c>
      <c r="I96" s="65">
        <f t="shared" si="17"/>
        <v>1436400</v>
      </c>
      <c r="J96" s="76"/>
      <c r="K96" s="4" t="s">
        <v>184</v>
      </c>
    </row>
    <row r="97" spans="1:11">
      <c r="A97" s="61" t="s">
        <v>102</v>
      </c>
      <c r="B97" s="62">
        <v>3</v>
      </c>
      <c r="C97" s="63" t="s">
        <v>129</v>
      </c>
      <c r="D97" s="64">
        <v>1680</v>
      </c>
      <c r="E97" s="64">
        <v>5040</v>
      </c>
      <c r="F97" s="106">
        <v>300</v>
      </c>
      <c r="G97" s="65">
        <f t="shared" si="18"/>
        <v>1512000</v>
      </c>
      <c r="H97" s="65">
        <f t="shared" si="19"/>
        <v>75600</v>
      </c>
      <c r="I97" s="65">
        <f t="shared" si="17"/>
        <v>1436400</v>
      </c>
      <c r="J97" s="76"/>
      <c r="K97" s="4" t="s">
        <v>184</v>
      </c>
    </row>
    <row r="98" spans="1:11">
      <c r="A98" s="61" t="s">
        <v>103</v>
      </c>
      <c r="B98" s="62">
        <v>3</v>
      </c>
      <c r="C98" s="63" t="s">
        <v>129</v>
      </c>
      <c r="D98" s="64">
        <v>1680</v>
      </c>
      <c r="E98" s="64">
        <v>5040</v>
      </c>
      <c r="F98" s="106">
        <v>300</v>
      </c>
      <c r="G98" s="65">
        <f t="shared" si="18"/>
        <v>1512000</v>
      </c>
      <c r="H98" s="65">
        <f t="shared" si="19"/>
        <v>75600</v>
      </c>
      <c r="I98" s="65">
        <f t="shared" si="17"/>
        <v>1436400</v>
      </c>
      <c r="J98" s="76"/>
      <c r="K98" s="4" t="s">
        <v>184</v>
      </c>
    </row>
    <row r="99" spans="1:11">
      <c r="A99" s="61" t="s">
        <v>104</v>
      </c>
      <c r="B99" s="62">
        <v>3</v>
      </c>
      <c r="C99" s="63" t="s">
        <v>129</v>
      </c>
      <c r="D99" s="64">
        <v>1680</v>
      </c>
      <c r="E99" s="64">
        <v>5040</v>
      </c>
      <c r="F99" s="106">
        <v>300</v>
      </c>
      <c r="G99" s="65">
        <f t="shared" si="18"/>
        <v>1512000</v>
      </c>
      <c r="H99" s="65">
        <f t="shared" si="19"/>
        <v>75600</v>
      </c>
      <c r="I99" s="65">
        <f t="shared" si="17"/>
        <v>1436400</v>
      </c>
      <c r="J99" s="76"/>
      <c r="K99" s="4" t="s">
        <v>184</v>
      </c>
    </row>
    <row r="100" spans="1:11">
      <c r="A100" s="61" t="s">
        <v>105</v>
      </c>
      <c r="B100" s="62">
        <v>3</v>
      </c>
      <c r="C100" s="63" t="s">
        <v>129</v>
      </c>
      <c r="D100" s="64">
        <v>1680</v>
      </c>
      <c r="E100" s="64">
        <v>5040</v>
      </c>
      <c r="F100" s="106">
        <v>300</v>
      </c>
      <c r="G100" s="65">
        <f t="shared" si="18"/>
        <v>1512000</v>
      </c>
      <c r="H100" s="65">
        <f t="shared" si="19"/>
        <v>75600</v>
      </c>
      <c r="I100" s="65">
        <f t="shared" si="17"/>
        <v>1436400</v>
      </c>
      <c r="J100" s="76"/>
      <c r="K100" s="4" t="s">
        <v>184</v>
      </c>
    </row>
    <row r="101" spans="1:11">
      <c r="A101" s="61" t="s">
        <v>106</v>
      </c>
      <c r="B101" s="62">
        <v>4</v>
      </c>
      <c r="C101" s="63" t="s">
        <v>129</v>
      </c>
      <c r="D101" s="64">
        <v>1680</v>
      </c>
      <c r="E101" s="64">
        <v>6720</v>
      </c>
      <c r="F101" s="106">
        <v>320</v>
      </c>
      <c r="G101" s="65">
        <f t="shared" si="18"/>
        <v>2150400</v>
      </c>
      <c r="H101" s="65">
        <f t="shared" si="19"/>
        <v>107520</v>
      </c>
      <c r="I101" s="65">
        <f t="shared" si="17"/>
        <v>2042880</v>
      </c>
      <c r="J101" s="76"/>
      <c r="K101" s="4" t="s">
        <v>184</v>
      </c>
    </row>
    <row r="102" spans="1:11">
      <c r="A102" s="69" t="s">
        <v>107</v>
      </c>
      <c r="B102" s="70">
        <v>4</v>
      </c>
      <c r="C102" s="71" t="s">
        <v>137</v>
      </c>
      <c r="D102" s="72">
        <v>1979.8</v>
      </c>
      <c r="E102" s="72">
        <v>7919.2</v>
      </c>
      <c r="F102" s="107">
        <v>320</v>
      </c>
      <c r="G102" s="73">
        <f t="shared" si="18"/>
        <v>2534144</v>
      </c>
      <c r="H102" s="73">
        <f t="shared" si="19"/>
        <v>126707.20000000001</v>
      </c>
      <c r="I102" s="73">
        <f t="shared" si="17"/>
        <v>2407436.7999999998</v>
      </c>
      <c r="J102" s="76"/>
      <c r="K102" s="4" t="s">
        <v>184</v>
      </c>
    </row>
    <row r="103" spans="1:11">
      <c r="A103" s="69" t="s">
        <v>108</v>
      </c>
      <c r="B103" s="70">
        <v>3</v>
      </c>
      <c r="C103" s="71" t="s">
        <v>132</v>
      </c>
      <c r="D103" s="72">
        <v>1560</v>
      </c>
      <c r="E103" s="72">
        <v>4680</v>
      </c>
      <c r="F103" s="107">
        <v>300</v>
      </c>
      <c r="G103" s="73">
        <f t="shared" si="18"/>
        <v>1404000</v>
      </c>
      <c r="H103" s="73">
        <f t="shared" si="19"/>
        <v>70200</v>
      </c>
      <c r="I103" s="73">
        <f t="shared" si="17"/>
        <v>1333800</v>
      </c>
      <c r="J103" s="76"/>
      <c r="K103" s="4" t="s">
        <v>184</v>
      </c>
    </row>
    <row r="104" spans="1:11">
      <c r="A104" s="69" t="s">
        <v>109</v>
      </c>
      <c r="B104" s="70">
        <v>3</v>
      </c>
      <c r="C104" s="71" t="s">
        <v>132</v>
      </c>
      <c r="D104" s="72">
        <v>1560</v>
      </c>
      <c r="E104" s="72">
        <v>4680</v>
      </c>
      <c r="F104" s="107">
        <v>300</v>
      </c>
      <c r="G104" s="73">
        <f t="shared" si="18"/>
        <v>1404000</v>
      </c>
      <c r="H104" s="73">
        <f t="shared" si="19"/>
        <v>70200</v>
      </c>
      <c r="I104" s="73">
        <f t="shared" si="17"/>
        <v>1333800</v>
      </c>
      <c r="J104" s="76"/>
      <c r="K104" s="4" t="s">
        <v>184</v>
      </c>
    </row>
    <row r="105" spans="1:11">
      <c r="A105" s="69" t="s">
        <v>110</v>
      </c>
      <c r="B105" s="70">
        <v>3</v>
      </c>
      <c r="C105" s="71" t="s">
        <v>132</v>
      </c>
      <c r="D105" s="72">
        <v>1560</v>
      </c>
      <c r="E105" s="72">
        <v>4680</v>
      </c>
      <c r="F105" s="107">
        <v>300</v>
      </c>
      <c r="G105" s="73">
        <f>E105*F105</f>
        <v>1404000</v>
      </c>
      <c r="H105" s="73">
        <f t="shared" si="19"/>
        <v>70200</v>
      </c>
      <c r="I105" s="73">
        <f t="shared" si="17"/>
        <v>1333800</v>
      </c>
      <c r="J105" s="76"/>
      <c r="K105" s="4" t="s">
        <v>184</v>
      </c>
    </row>
    <row r="106" spans="1:11">
      <c r="A106" s="69" t="s">
        <v>111</v>
      </c>
      <c r="B106" s="70">
        <v>3</v>
      </c>
      <c r="C106" s="71" t="s">
        <v>132</v>
      </c>
      <c r="D106" s="72">
        <v>1560</v>
      </c>
      <c r="E106" s="72">
        <v>4680</v>
      </c>
      <c r="F106" s="107">
        <v>300</v>
      </c>
      <c r="G106" s="73">
        <f>E106*F106</f>
        <v>1404000</v>
      </c>
      <c r="H106" s="73">
        <f t="shared" si="19"/>
        <v>70200</v>
      </c>
      <c r="I106" s="73">
        <f t="shared" si="17"/>
        <v>1333800</v>
      </c>
      <c r="J106" s="76"/>
      <c r="K106" s="4" t="s">
        <v>184</v>
      </c>
    </row>
    <row r="107" spans="1:11">
      <c r="A107" s="69" t="s">
        <v>112</v>
      </c>
      <c r="B107" s="70">
        <v>3</v>
      </c>
      <c r="C107" s="71" t="s">
        <v>132</v>
      </c>
      <c r="D107" s="72">
        <v>1560</v>
      </c>
      <c r="E107" s="72">
        <v>4680</v>
      </c>
      <c r="F107" s="107">
        <v>300</v>
      </c>
      <c r="G107" s="73">
        <f t="shared" ref="G107:G133" si="20">E107*F107</f>
        <v>1404000</v>
      </c>
      <c r="H107" s="73">
        <f t="shared" si="19"/>
        <v>70200</v>
      </c>
      <c r="I107" s="73">
        <f>G107-H107</f>
        <v>1333800</v>
      </c>
      <c r="J107" s="76"/>
      <c r="K107" s="4" t="s">
        <v>184</v>
      </c>
    </row>
    <row r="108" spans="1:11">
      <c r="A108" s="69" t="s">
        <v>113</v>
      </c>
      <c r="B108" s="70">
        <v>3</v>
      </c>
      <c r="C108" s="71" t="s">
        <v>132</v>
      </c>
      <c r="D108" s="72">
        <v>1560</v>
      </c>
      <c r="E108" s="72">
        <v>4680</v>
      </c>
      <c r="F108" s="107">
        <v>300</v>
      </c>
      <c r="G108" s="73">
        <f t="shared" si="20"/>
        <v>1404000</v>
      </c>
      <c r="H108" s="73">
        <f>G108*5%</f>
        <v>70200</v>
      </c>
      <c r="I108" s="73">
        <f>G108-H108</f>
        <v>1333800</v>
      </c>
      <c r="J108" s="76"/>
      <c r="K108" s="4" t="s">
        <v>184</v>
      </c>
    </row>
    <row r="109" spans="1:11">
      <c r="A109" s="69" t="s">
        <v>114</v>
      </c>
      <c r="B109" s="70">
        <v>3</v>
      </c>
      <c r="C109" s="71" t="s">
        <v>132</v>
      </c>
      <c r="D109" s="72">
        <v>1560</v>
      </c>
      <c r="E109" s="72">
        <v>4680</v>
      </c>
      <c r="F109" s="107">
        <v>300</v>
      </c>
      <c r="G109" s="73">
        <f t="shared" si="20"/>
        <v>1404000</v>
      </c>
      <c r="H109" s="73">
        <f>G109*5%</f>
        <v>70200</v>
      </c>
      <c r="I109" s="73">
        <f t="shared" ref="I109:I134" si="21">G109-H109</f>
        <v>1333800</v>
      </c>
      <c r="J109" s="76"/>
      <c r="K109" s="4" t="s">
        <v>184</v>
      </c>
    </row>
    <row r="110" spans="1:11">
      <c r="A110" s="69" t="s">
        <v>115</v>
      </c>
      <c r="B110" s="70">
        <v>3</v>
      </c>
      <c r="C110" s="71" t="s">
        <v>132</v>
      </c>
      <c r="D110" s="72">
        <v>1560</v>
      </c>
      <c r="E110" s="72">
        <v>4680</v>
      </c>
      <c r="F110" s="107">
        <v>300</v>
      </c>
      <c r="G110" s="73">
        <f t="shared" si="20"/>
        <v>1404000</v>
      </c>
      <c r="H110" s="73">
        <f t="shared" ref="H110:H134" si="22">G110*5%</f>
        <v>70200</v>
      </c>
      <c r="I110" s="73">
        <f t="shared" si="21"/>
        <v>1333800</v>
      </c>
      <c r="J110" s="76"/>
      <c r="K110" s="4" t="s">
        <v>184</v>
      </c>
    </row>
    <row r="111" spans="1:11">
      <c r="A111" s="69" t="s">
        <v>116</v>
      </c>
      <c r="B111" s="70">
        <v>3</v>
      </c>
      <c r="C111" s="71" t="s">
        <v>132</v>
      </c>
      <c r="D111" s="72">
        <v>1560</v>
      </c>
      <c r="E111" s="72">
        <v>4680</v>
      </c>
      <c r="F111" s="107">
        <v>300</v>
      </c>
      <c r="G111" s="73">
        <f t="shared" si="20"/>
        <v>1404000</v>
      </c>
      <c r="H111" s="73">
        <f t="shared" si="22"/>
        <v>70200</v>
      </c>
      <c r="I111" s="73">
        <f t="shared" si="21"/>
        <v>1333800</v>
      </c>
      <c r="J111" s="76"/>
      <c r="K111" s="4" t="s">
        <v>184</v>
      </c>
    </row>
    <row r="112" spans="1:11">
      <c r="A112" s="69" t="s">
        <v>117</v>
      </c>
      <c r="B112" s="70">
        <v>4</v>
      </c>
      <c r="C112" s="71" t="s">
        <v>139</v>
      </c>
      <c r="D112" s="72">
        <v>2497.4</v>
      </c>
      <c r="E112" s="72">
        <v>9989.6</v>
      </c>
      <c r="F112" s="107">
        <v>320</v>
      </c>
      <c r="G112" s="73">
        <f t="shared" si="20"/>
        <v>3196672</v>
      </c>
      <c r="H112" s="73">
        <f t="shared" si="22"/>
        <v>159833.60000000001</v>
      </c>
      <c r="I112" s="73">
        <f t="shared" si="21"/>
        <v>3036838.4</v>
      </c>
      <c r="J112" s="76"/>
      <c r="K112" s="4" t="s">
        <v>184</v>
      </c>
    </row>
    <row r="113" spans="1:11">
      <c r="A113" s="33" t="s">
        <v>118</v>
      </c>
      <c r="B113" s="34">
        <v>4</v>
      </c>
      <c r="C113" s="35" t="s">
        <v>136</v>
      </c>
      <c r="D113" s="74">
        <v>2138</v>
      </c>
      <c r="E113" s="74">
        <v>8552</v>
      </c>
      <c r="F113" s="108">
        <v>320</v>
      </c>
      <c r="G113" s="37">
        <f t="shared" si="20"/>
        <v>2736640</v>
      </c>
      <c r="H113" s="37">
        <f t="shared" si="22"/>
        <v>136832</v>
      </c>
      <c r="I113" s="37">
        <f t="shared" si="21"/>
        <v>2599808</v>
      </c>
      <c r="J113" s="76"/>
      <c r="K113" s="4" t="s">
        <v>184</v>
      </c>
    </row>
    <row r="114" spans="1:11">
      <c r="A114" s="33" t="s">
        <v>119</v>
      </c>
      <c r="B114" s="34">
        <v>3</v>
      </c>
      <c r="C114" s="35" t="s">
        <v>129</v>
      </c>
      <c r="D114" s="74">
        <v>1680</v>
      </c>
      <c r="E114" s="74">
        <v>5040</v>
      </c>
      <c r="F114" s="108">
        <v>300</v>
      </c>
      <c r="G114" s="37">
        <f t="shared" si="20"/>
        <v>1512000</v>
      </c>
      <c r="H114" s="37">
        <f t="shared" si="22"/>
        <v>75600</v>
      </c>
      <c r="I114" s="37">
        <f t="shared" si="21"/>
        <v>1436400</v>
      </c>
      <c r="J114" s="76"/>
      <c r="K114" s="4" t="s">
        <v>184</v>
      </c>
    </row>
    <row r="115" spans="1:11">
      <c r="A115" s="33" t="s">
        <v>120</v>
      </c>
      <c r="B115" s="34">
        <v>3</v>
      </c>
      <c r="C115" s="35" t="s">
        <v>129</v>
      </c>
      <c r="D115" s="74">
        <v>1680</v>
      </c>
      <c r="E115" s="74">
        <v>5040</v>
      </c>
      <c r="F115" s="108">
        <v>300</v>
      </c>
      <c r="G115" s="37">
        <f t="shared" si="20"/>
        <v>1512000</v>
      </c>
      <c r="H115" s="37">
        <f t="shared" si="22"/>
        <v>75600</v>
      </c>
      <c r="I115" s="37">
        <f t="shared" si="21"/>
        <v>1436400</v>
      </c>
      <c r="J115" s="76"/>
      <c r="K115" s="4" t="s">
        <v>184</v>
      </c>
    </row>
    <row r="116" spans="1:11">
      <c r="A116" s="33" t="s">
        <v>121</v>
      </c>
      <c r="B116" s="34">
        <v>3</v>
      </c>
      <c r="C116" s="35" t="s">
        <v>129</v>
      </c>
      <c r="D116" s="74">
        <v>1680</v>
      </c>
      <c r="E116" s="74">
        <v>5040</v>
      </c>
      <c r="F116" s="108">
        <v>300</v>
      </c>
      <c r="G116" s="37">
        <f t="shared" si="20"/>
        <v>1512000</v>
      </c>
      <c r="H116" s="37">
        <f t="shared" si="22"/>
        <v>75600</v>
      </c>
      <c r="I116" s="37">
        <f t="shared" si="21"/>
        <v>1436400</v>
      </c>
      <c r="J116" s="76"/>
      <c r="K116" s="4" t="s">
        <v>184</v>
      </c>
    </row>
    <row r="117" spans="1:11">
      <c r="A117" s="33" t="s">
        <v>122</v>
      </c>
      <c r="B117" s="34">
        <v>3</v>
      </c>
      <c r="C117" s="35" t="s">
        <v>129</v>
      </c>
      <c r="D117" s="74">
        <v>1680</v>
      </c>
      <c r="E117" s="74">
        <v>5040</v>
      </c>
      <c r="F117" s="108">
        <v>300</v>
      </c>
      <c r="G117" s="37">
        <f t="shared" si="20"/>
        <v>1512000</v>
      </c>
      <c r="H117" s="37">
        <f t="shared" si="22"/>
        <v>75600</v>
      </c>
      <c r="I117" s="37">
        <f t="shared" si="21"/>
        <v>1436400</v>
      </c>
      <c r="J117" s="76"/>
      <c r="K117" s="4" t="s">
        <v>184</v>
      </c>
    </row>
    <row r="118" spans="1:11">
      <c r="A118" s="33" t="s">
        <v>123</v>
      </c>
      <c r="B118" s="34">
        <v>3</v>
      </c>
      <c r="C118" s="35" t="s">
        <v>129</v>
      </c>
      <c r="D118" s="74">
        <v>1680</v>
      </c>
      <c r="E118" s="74">
        <v>5040</v>
      </c>
      <c r="F118" s="108">
        <v>300</v>
      </c>
      <c r="G118" s="37">
        <f t="shared" si="20"/>
        <v>1512000</v>
      </c>
      <c r="H118" s="37">
        <f t="shared" si="22"/>
        <v>75600</v>
      </c>
      <c r="I118" s="37">
        <f t="shared" si="21"/>
        <v>1436400</v>
      </c>
      <c r="J118" s="76"/>
      <c r="K118" s="4" t="s">
        <v>184</v>
      </c>
    </row>
    <row r="119" spans="1:11">
      <c r="A119" s="33" t="s">
        <v>124</v>
      </c>
      <c r="B119" s="34">
        <v>3</v>
      </c>
      <c r="C119" s="35" t="s">
        <v>129</v>
      </c>
      <c r="D119" s="74">
        <v>1680</v>
      </c>
      <c r="E119" s="74">
        <v>5040</v>
      </c>
      <c r="F119" s="108">
        <v>300</v>
      </c>
      <c r="G119" s="37">
        <f t="shared" si="20"/>
        <v>1512000</v>
      </c>
      <c r="H119" s="37">
        <f t="shared" si="22"/>
        <v>75600</v>
      </c>
      <c r="I119" s="37">
        <f t="shared" si="21"/>
        <v>1436400</v>
      </c>
      <c r="J119" s="76"/>
      <c r="K119" s="4" t="s">
        <v>184</v>
      </c>
    </row>
    <row r="120" spans="1:11">
      <c r="A120" s="33" t="s">
        <v>125</v>
      </c>
      <c r="B120" s="34">
        <v>3</v>
      </c>
      <c r="C120" s="35" t="s">
        <v>129</v>
      </c>
      <c r="D120" s="74">
        <v>1680</v>
      </c>
      <c r="E120" s="74">
        <v>5040</v>
      </c>
      <c r="F120" s="108">
        <v>300</v>
      </c>
      <c r="G120" s="37">
        <f t="shared" si="20"/>
        <v>1512000</v>
      </c>
      <c r="H120" s="37">
        <f t="shared" si="22"/>
        <v>75600</v>
      </c>
      <c r="I120" s="37">
        <f t="shared" si="21"/>
        <v>1436400</v>
      </c>
      <c r="J120" s="76"/>
      <c r="K120" s="4" t="s">
        <v>184</v>
      </c>
    </row>
    <row r="121" spans="1:11">
      <c r="A121" s="33" t="s">
        <v>126</v>
      </c>
      <c r="B121" s="34">
        <v>3</v>
      </c>
      <c r="C121" s="35" t="s">
        <v>129</v>
      </c>
      <c r="D121" s="74">
        <v>1680</v>
      </c>
      <c r="E121" s="74">
        <v>5040</v>
      </c>
      <c r="F121" s="108">
        <v>300</v>
      </c>
      <c r="G121" s="37">
        <f t="shared" si="20"/>
        <v>1512000</v>
      </c>
      <c r="H121" s="37">
        <f t="shared" si="22"/>
        <v>75600</v>
      </c>
      <c r="I121" s="37">
        <f t="shared" si="21"/>
        <v>1436400</v>
      </c>
      <c r="J121" s="76"/>
      <c r="K121" s="4" t="s">
        <v>184</v>
      </c>
    </row>
    <row r="122" spans="1:11">
      <c r="A122" s="80" t="s">
        <v>127</v>
      </c>
      <c r="B122" s="81">
        <v>4</v>
      </c>
      <c r="C122" s="82" t="s">
        <v>138</v>
      </c>
      <c r="D122" s="83">
        <v>3119.3</v>
      </c>
      <c r="E122" s="83">
        <v>12477.2</v>
      </c>
      <c r="F122" s="109">
        <v>320</v>
      </c>
      <c r="G122" s="85">
        <f t="shared" si="20"/>
        <v>3992704</v>
      </c>
      <c r="H122" s="85">
        <f t="shared" si="22"/>
        <v>199635.20000000001</v>
      </c>
      <c r="I122" s="85">
        <f t="shared" si="21"/>
        <v>3793068.8</v>
      </c>
      <c r="J122" s="84"/>
      <c r="K122" s="4" t="s">
        <v>184</v>
      </c>
    </row>
    <row r="123" spans="1:11" s="1" customFormat="1">
      <c r="A123" s="93" t="s">
        <v>144</v>
      </c>
      <c r="B123" s="94">
        <v>4</v>
      </c>
      <c r="C123" s="95" t="s">
        <v>186</v>
      </c>
      <c r="D123" s="96">
        <v>2195</v>
      </c>
      <c r="E123" s="96">
        <v>8780</v>
      </c>
      <c r="F123" s="110">
        <v>350</v>
      </c>
      <c r="G123" s="97">
        <f t="shared" si="20"/>
        <v>3073000</v>
      </c>
      <c r="H123" s="97">
        <f t="shared" si="22"/>
        <v>153650</v>
      </c>
      <c r="I123" s="97">
        <f t="shared" si="21"/>
        <v>2919350</v>
      </c>
      <c r="J123" s="84" t="s">
        <v>200</v>
      </c>
      <c r="K123" s="4" t="s">
        <v>183</v>
      </c>
    </row>
    <row r="124" spans="1:11" s="1" customFormat="1">
      <c r="A124" s="93" t="s">
        <v>145</v>
      </c>
      <c r="B124" s="94">
        <v>3</v>
      </c>
      <c r="C124" s="95" t="s">
        <v>155</v>
      </c>
      <c r="D124" s="96">
        <v>1464</v>
      </c>
      <c r="E124" s="96">
        <v>4392</v>
      </c>
      <c r="F124" s="110">
        <v>330</v>
      </c>
      <c r="G124" s="97">
        <f t="shared" si="20"/>
        <v>1449360</v>
      </c>
      <c r="H124" s="97">
        <f t="shared" si="22"/>
        <v>72468</v>
      </c>
      <c r="I124" s="97">
        <f t="shared" si="21"/>
        <v>1376892</v>
      </c>
      <c r="J124" s="84" t="s">
        <v>201</v>
      </c>
      <c r="K124" s="4" t="s">
        <v>183</v>
      </c>
    </row>
    <row r="125" spans="1:11" s="1" customFormat="1">
      <c r="A125" s="93" t="s">
        <v>146</v>
      </c>
      <c r="B125" s="94">
        <v>3</v>
      </c>
      <c r="C125" s="95" t="s">
        <v>155</v>
      </c>
      <c r="D125" s="96">
        <v>1464</v>
      </c>
      <c r="E125" s="96">
        <v>4392</v>
      </c>
      <c r="F125" s="110">
        <v>330</v>
      </c>
      <c r="G125" s="97">
        <f t="shared" si="20"/>
        <v>1449360</v>
      </c>
      <c r="H125" s="97">
        <f t="shared" si="22"/>
        <v>72468</v>
      </c>
      <c r="I125" s="97">
        <f t="shared" si="21"/>
        <v>1376892</v>
      </c>
      <c r="J125" s="84" t="s">
        <v>179</v>
      </c>
      <c r="K125" s="4" t="s">
        <v>183</v>
      </c>
    </row>
    <row r="126" spans="1:11" s="1" customFormat="1">
      <c r="A126" s="93" t="s">
        <v>147</v>
      </c>
      <c r="B126" s="94">
        <v>3</v>
      </c>
      <c r="C126" s="95" t="s">
        <v>155</v>
      </c>
      <c r="D126" s="96">
        <v>1464</v>
      </c>
      <c r="E126" s="96">
        <v>4392</v>
      </c>
      <c r="F126" s="110">
        <v>330</v>
      </c>
      <c r="G126" s="97">
        <f t="shared" si="20"/>
        <v>1449360</v>
      </c>
      <c r="H126" s="97">
        <f t="shared" si="22"/>
        <v>72468</v>
      </c>
      <c r="I126" s="97">
        <f t="shared" si="21"/>
        <v>1376892</v>
      </c>
      <c r="J126" s="84" t="s">
        <v>202</v>
      </c>
      <c r="K126" s="4" t="s">
        <v>183</v>
      </c>
    </row>
    <row r="127" spans="1:11" s="1" customFormat="1">
      <c r="A127" s="93" t="s">
        <v>148</v>
      </c>
      <c r="B127" s="94">
        <v>3</v>
      </c>
      <c r="C127" s="95" t="s">
        <v>155</v>
      </c>
      <c r="D127" s="96">
        <v>1464</v>
      </c>
      <c r="E127" s="96">
        <v>4392</v>
      </c>
      <c r="F127" s="110">
        <v>330</v>
      </c>
      <c r="G127" s="97">
        <f t="shared" si="20"/>
        <v>1449360</v>
      </c>
      <c r="H127" s="97">
        <f t="shared" si="22"/>
        <v>72468</v>
      </c>
      <c r="I127" s="97">
        <f t="shared" si="21"/>
        <v>1376892</v>
      </c>
      <c r="J127" s="84" t="s">
        <v>179</v>
      </c>
      <c r="K127" s="4" t="s">
        <v>183</v>
      </c>
    </row>
    <row r="128" spans="1:11" s="1" customFormat="1">
      <c r="A128" s="93" t="s">
        <v>149</v>
      </c>
      <c r="B128" s="94">
        <v>3</v>
      </c>
      <c r="C128" s="95" t="s">
        <v>155</v>
      </c>
      <c r="D128" s="96">
        <v>1464</v>
      </c>
      <c r="E128" s="96">
        <v>4392</v>
      </c>
      <c r="F128" s="110">
        <v>330</v>
      </c>
      <c r="G128" s="97">
        <f t="shared" si="20"/>
        <v>1449360</v>
      </c>
      <c r="H128" s="97">
        <f t="shared" si="22"/>
        <v>72468</v>
      </c>
      <c r="I128" s="97">
        <f t="shared" si="21"/>
        <v>1376892</v>
      </c>
      <c r="J128" s="84" t="s">
        <v>203</v>
      </c>
      <c r="K128" s="4" t="s">
        <v>183</v>
      </c>
    </row>
    <row r="129" spans="1:11" s="1" customFormat="1">
      <c r="A129" s="93" t="s">
        <v>150</v>
      </c>
      <c r="B129" s="94">
        <v>3</v>
      </c>
      <c r="C129" s="95" t="s">
        <v>155</v>
      </c>
      <c r="D129" s="96">
        <v>1464</v>
      </c>
      <c r="E129" s="96">
        <v>4392</v>
      </c>
      <c r="F129" s="110">
        <v>330</v>
      </c>
      <c r="G129" s="97">
        <f t="shared" si="20"/>
        <v>1449360</v>
      </c>
      <c r="H129" s="97">
        <f t="shared" si="22"/>
        <v>72468</v>
      </c>
      <c r="I129" s="97">
        <f t="shared" si="21"/>
        <v>1376892</v>
      </c>
      <c r="J129" s="88" t="s">
        <v>160</v>
      </c>
      <c r="K129" s="4" t="s">
        <v>183</v>
      </c>
    </row>
    <row r="130" spans="1:11" s="1" customFormat="1">
      <c r="A130" s="93" t="s">
        <v>151</v>
      </c>
      <c r="B130" s="94">
        <v>3</v>
      </c>
      <c r="C130" s="95" t="s">
        <v>155</v>
      </c>
      <c r="D130" s="96">
        <v>1464</v>
      </c>
      <c r="E130" s="96">
        <v>4392</v>
      </c>
      <c r="F130" s="110">
        <v>330</v>
      </c>
      <c r="G130" s="97">
        <f t="shared" si="20"/>
        <v>1449360</v>
      </c>
      <c r="H130" s="97">
        <f t="shared" si="22"/>
        <v>72468</v>
      </c>
      <c r="I130" s="97">
        <f t="shared" si="21"/>
        <v>1376892</v>
      </c>
      <c r="J130" s="4" t="s">
        <v>160</v>
      </c>
      <c r="K130" s="4" t="s">
        <v>183</v>
      </c>
    </row>
    <row r="131" spans="1:11" s="1" customFormat="1">
      <c r="A131" s="93" t="s">
        <v>152</v>
      </c>
      <c r="B131" s="94">
        <v>3</v>
      </c>
      <c r="C131" s="95" t="s">
        <v>155</v>
      </c>
      <c r="D131" s="96">
        <v>1464</v>
      </c>
      <c r="E131" s="96">
        <v>4392</v>
      </c>
      <c r="F131" s="110">
        <v>330</v>
      </c>
      <c r="G131" s="97">
        <f t="shared" si="20"/>
        <v>1449360</v>
      </c>
      <c r="H131" s="97">
        <f t="shared" si="22"/>
        <v>72468</v>
      </c>
      <c r="I131" s="97">
        <f t="shared" si="21"/>
        <v>1376892</v>
      </c>
      <c r="J131" s="84" t="s">
        <v>180</v>
      </c>
      <c r="K131" s="4" t="s">
        <v>183</v>
      </c>
    </row>
    <row r="132" spans="1:11" s="1" customFormat="1">
      <c r="A132" s="93" t="s">
        <v>153</v>
      </c>
      <c r="B132" s="94">
        <v>3</v>
      </c>
      <c r="C132" s="95" t="s">
        <v>155</v>
      </c>
      <c r="D132" s="96">
        <v>1464</v>
      </c>
      <c r="E132" s="96">
        <v>4392</v>
      </c>
      <c r="F132" s="110">
        <v>330</v>
      </c>
      <c r="G132" s="97">
        <f t="shared" si="20"/>
        <v>1449360</v>
      </c>
      <c r="H132" s="97">
        <f t="shared" si="22"/>
        <v>72468</v>
      </c>
      <c r="I132" s="97">
        <f t="shared" si="21"/>
        <v>1376892</v>
      </c>
      <c r="J132" s="84" t="s">
        <v>181</v>
      </c>
      <c r="K132" s="4" t="s">
        <v>183</v>
      </c>
    </row>
    <row r="133" spans="1:11" s="1" customFormat="1">
      <c r="A133" s="93" t="s">
        <v>154</v>
      </c>
      <c r="B133" s="94">
        <v>4</v>
      </c>
      <c r="C133" s="95" t="s">
        <v>187</v>
      </c>
      <c r="D133" s="96">
        <v>2051</v>
      </c>
      <c r="E133" s="96">
        <v>8204</v>
      </c>
      <c r="F133" s="110">
        <v>350</v>
      </c>
      <c r="G133" s="97">
        <f t="shared" si="20"/>
        <v>2871400</v>
      </c>
      <c r="H133" s="97">
        <f t="shared" si="22"/>
        <v>143570</v>
      </c>
      <c r="I133" s="97">
        <f t="shared" si="21"/>
        <v>2727830</v>
      </c>
      <c r="J133" s="84"/>
      <c r="K133" s="4" t="s">
        <v>183</v>
      </c>
    </row>
    <row r="134" spans="1:11" ht="39.75" hidden="1" customHeight="1" thickBot="1">
      <c r="A134" s="86"/>
      <c r="B134" s="89"/>
      <c r="C134" s="90" t="s">
        <v>143</v>
      </c>
      <c r="D134" s="91">
        <f>SUM(D6:D133)</f>
        <v>222728</v>
      </c>
      <c r="E134" s="91">
        <f>SUM(E6:E133)</f>
        <v>730975.99999999988</v>
      </c>
      <c r="F134" s="119"/>
      <c r="G134" s="91">
        <f>SUM(G6:G133)</f>
        <v>228496936</v>
      </c>
      <c r="H134" s="91">
        <f t="shared" si="22"/>
        <v>11424846.800000001</v>
      </c>
      <c r="I134" s="91">
        <f t="shared" si="21"/>
        <v>217072089.19999999</v>
      </c>
      <c r="J134" s="87"/>
    </row>
    <row r="135" spans="1:11">
      <c r="H135" s="79"/>
      <c r="J135" s="78"/>
    </row>
  </sheetData>
  <mergeCells count="1">
    <mergeCell ref="A1:I4"/>
  </mergeCells>
  <printOptions horizontalCentered="1" verticalCentered="1"/>
  <pageMargins left="0.7" right="0.7" top="0.75" bottom="0.75" header="0.3" footer="0.3"/>
  <pageSetup paperSize="8" scale="71" fitToHeight="0" orientation="portrait" r:id="rId1"/>
  <rowBreaks count="1" manualBreakCount="1">
    <brk id="134" max="16383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1"/>
  <sheetViews>
    <sheetView topLeftCell="A85" zoomScale="70" zoomScaleNormal="70" workbookViewId="0">
      <selection activeCell="O94" sqref="O94"/>
    </sheetView>
  </sheetViews>
  <sheetFormatPr defaultRowHeight="15"/>
  <cols>
    <col min="4" max="5" width="17.7109375" bestFit="1" customWidth="1"/>
    <col min="6" max="6" width="11.42578125" customWidth="1"/>
    <col min="7" max="7" width="23.28515625" bestFit="1" customWidth="1"/>
    <col min="8" max="8" width="21.7109375" bestFit="1" customWidth="1"/>
    <col min="9" max="9" width="23.28515625" bestFit="1" customWidth="1"/>
    <col min="10" max="11" width="23.28515625" style="1" customWidth="1"/>
    <col min="12" max="12" width="46" hidden="1" customWidth="1"/>
    <col min="13" max="13" width="25.7109375" style="1" customWidth="1"/>
  </cols>
  <sheetData>
    <row r="1" spans="1:13" ht="36">
      <c r="A1" s="196" t="s">
        <v>216</v>
      </c>
      <c r="B1" s="197"/>
      <c r="C1" s="197"/>
      <c r="D1" s="197"/>
      <c r="E1" s="197"/>
      <c r="F1" s="197"/>
      <c r="G1" s="197"/>
      <c r="H1" s="197"/>
      <c r="I1" s="197"/>
      <c r="J1" s="121"/>
      <c r="K1" s="121"/>
      <c r="L1" s="75"/>
      <c r="M1" s="75"/>
    </row>
    <row r="2" spans="1:13" ht="36">
      <c r="A2" s="198"/>
      <c r="B2" s="199"/>
      <c r="C2" s="199"/>
      <c r="D2" s="199"/>
      <c r="E2" s="199"/>
      <c r="F2" s="199"/>
      <c r="G2" s="199"/>
      <c r="H2" s="199"/>
      <c r="I2" s="199"/>
      <c r="J2" s="121"/>
      <c r="K2" s="121"/>
      <c r="L2" s="75"/>
      <c r="M2" s="75"/>
    </row>
    <row r="3" spans="1:13" ht="36">
      <c r="A3" s="198"/>
      <c r="B3" s="199"/>
      <c r="C3" s="199"/>
      <c r="D3" s="199"/>
      <c r="E3" s="199"/>
      <c r="F3" s="199"/>
      <c r="G3" s="199"/>
      <c r="H3" s="199"/>
      <c r="I3" s="199"/>
      <c r="J3" s="121"/>
      <c r="K3" s="121"/>
      <c r="L3" s="75"/>
      <c r="M3" s="75"/>
    </row>
    <row r="4" spans="1:13" ht="36">
      <c r="A4" s="200"/>
      <c r="B4" s="201"/>
      <c r="C4" s="201"/>
      <c r="D4" s="201"/>
      <c r="E4" s="201"/>
      <c r="F4" s="201"/>
      <c r="G4" s="201"/>
      <c r="H4" s="201"/>
      <c r="I4" s="201"/>
      <c r="J4" s="121"/>
      <c r="K4" s="121"/>
      <c r="L4" s="75"/>
      <c r="M4" s="75"/>
    </row>
    <row r="5" spans="1:13" ht="84">
      <c r="A5" s="9" t="s">
        <v>2</v>
      </c>
      <c r="B5" s="12" t="s">
        <v>5</v>
      </c>
      <c r="C5" s="9" t="s">
        <v>6</v>
      </c>
      <c r="D5" s="11" t="s">
        <v>1</v>
      </c>
      <c r="E5" s="11" t="s">
        <v>0</v>
      </c>
      <c r="F5" s="111" t="s">
        <v>7</v>
      </c>
      <c r="G5" s="9" t="s">
        <v>3</v>
      </c>
      <c r="H5" s="9" t="s">
        <v>8</v>
      </c>
      <c r="I5" s="9" t="s">
        <v>9</v>
      </c>
      <c r="J5" s="9" t="s">
        <v>10</v>
      </c>
      <c r="K5" s="9" t="s">
        <v>9</v>
      </c>
      <c r="L5" s="122" t="s">
        <v>4</v>
      </c>
      <c r="M5" s="9" t="s">
        <v>182</v>
      </c>
    </row>
    <row r="6" spans="1:13" ht="21">
      <c r="A6" s="8" t="s">
        <v>11</v>
      </c>
      <c r="B6" s="20">
        <v>4</v>
      </c>
      <c r="C6" s="21" t="s">
        <v>128</v>
      </c>
      <c r="D6" s="22">
        <v>2862.2</v>
      </c>
      <c r="E6" s="22">
        <v>11448.8</v>
      </c>
      <c r="F6" s="115">
        <v>360.5</v>
      </c>
      <c r="G6" s="7">
        <f t="shared" ref="G6:G37" si="0">E6*F6</f>
        <v>4127292.4</v>
      </c>
      <c r="H6" s="7">
        <f>G6*5%</f>
        <v>206364.62</v>
      </c>
      <c r="I6" s="7">
        <f>G6-H6</f>
        <v>3920927.78</v>
      </c>
      <c r="J6" s="7">
        <f>G6*7%</f>
        <v>288910.46799999999</v>
      </c>
      <c r="K6" s="7">
        <f>G6-J6</f>
        <v>3838381.932</v>
      </c>
      <c r="L6" s="135" t="s">
        <v>156</v>
      </c>
      <c r="M6" s="4" t="s">
        <v>183</v>
      </c>
    </row>
    <row r="7" spans="1:13" ht="21">
      <c r="A7" s="8" t="s">
        <v>12</v>
      </c>
      <c r="B7" s="20">
        <v>3</v>
      </c>
      <c r="C7" s="21" t="s">
        <v>129</v>
      </c>
      <c r="D7" s="22">
        <v>1680</v>
      </c>
      <c r="E7" s="22">
        <v>5040</v>
      </c>
      <c r="F7" s="115">
        <v>339.90000000000003</v>
      </c>
      <c r="G7" s="7">
        <f t="shared" si="0"/>
        <v>1713096.0000000002</v>
      </c>
      <c r="H7" s="7">
        <f>G7*5%</f>
        <v>85654.800000000017</v>
      </c>
      <c r="I7" s="7">
        <f>G7-H7</f>
        <v>1627441.2000000002</v>
      </c>
      <c r="J7" s="7">
        <f t="shared" ref="J7:J70" si="1">G7*7%</f>
        <v>119916.72000000003</v>
      </c>
      <c r="K7" s="7">
        <f t="shared" ref="K7:K70" si="2">G7-J7</f>
        <v>1593179.2800000003</v>
      </c>
      <c r="L7" s="135" t="s">
        <v>157</v>
      </c>
      <c r="M7" s="4" t="s">
        <v>183</v>
      </c>
    </row>
    <row r="8" spans="1:13" ht="21">
      <c r="A8" s="8" t="s">
        <v>13</v>
      </c>
      <c r="B8" s="20">
        <v>3</v>
      </c>
      <c r="C8" s="21" t="s">
        <v>129</v>
      </c>
      <c r="D8" s="22">
        <v>1680</v>
      </c>
      <c r="E8" s="22">
        <v>5040</v>
      </c>
      <c r="F8" s="115">
        <v>339.90000000000003</v>
      </c>
      <c r="G8" s="7">
        <f t="shared" si="0"/>
        <v>1713096.0000000002</v>
      </c>
      <c r="H8" s="7">
        <f t="shared" ref="H8:H38" si="3">G8*5%</f>
        <v>85654.800000000017</v>
      </c>
      <c r="I8" s="7">
        <f t="shared" ref="I8:I38" si="4">G8-H8</f>
        <v>1627441.2000000002</v>
      </c>
      <c r="J8" s="7">
        <f t="shared" si="1"/>
        <v>119916.72000000003</v>
      </c>
      <c r="K8" s="7">
        <f t="shared" si="2"/>
        <v>1593179.2800000003</v>
      </c>
      <c r="L8" s="135" t="s">
        <v>160</v>
      </c>
      <c r="M8" s="4" t="s">
        <v>183</v>
      </c>
    </row>
    <row r="9" spans="1:13" ht="21">
      <c r="A9" s="8" t="s">
        <v>14</v>
      </c>
      <c r="B9" s="20">
        <v>3</v>
      </c>
      <c r="C9" s="21" t="s">
        <v>129</v>
      </c>
      <c r="D9" s="22">
        <v>1680</v>
      </c>
      <c r="E9" s="22">
        <v>5040</v>
      </c>
      <c r="F9" s="115">
        <v>368</v>
      </c>
      <c r="G9" s="7">
        <f t="shared" si="0"/>
        <v>1854720</v>
      </c>
      <c r="H9" s="7">
        <f t="shared" si="3"/>
        <v>92736</v>
      </c>
      <c r="I9" s="7">
        <f t="shared" si="4"/>
        <v>1761984</v>
      </c>
      <c r="J9" s="143" t="s">
        <v>214</v>
      </c>
      <c r="K9" s="143" t="s">
        <v>214</v>
      </c>
      <c r="L9" s="135" t="s">
        <v>160</v>
      </c>
      <c r="M9" s="4" t="s">
        <v>183</v>
      </c>
    </row>
    <row r="10" spans="1:13" ht="21">
      <c r="A10" s="8" t="s">
        <v>15</v>
      </c>
      <c r="B10" s="20">
        <v>3</v>
      </c>
      <c r="C10" s="21" t="s">
        <v>129</v>
      </c>
      <c r="D10" s="22">
        <v>1680</v>
      </c>
      <c r="E10" s="22">
        <v>5040</v>
      </c>
      <c r="F10" s="115">
        <v>368</v>
      </c>
      <c r="G10" s="7">
        <f t="shared" si="0"/>
        <v>1854720</v>
      </c>
      <c r="H10" s="7">
        <f t="shared" si="3"/>
        <v>92736</v>
      </c>
      <c r="I10" s="7">
        <f t="shared" si="4"/>
        <v>1761984</v>
      </c>
      <c r="J10" s="143" t="s">
        <v>214</v>
      </c>
      <c r="K10" s="143" t="s">
        <v>214</v>
      </c>
      <c r="L10" s="135" t="s">
        <v>160</v>
      </c>
      <c r="M10" s="4" t="s">
        <v>183</v>
      </c>
    </row>
    <row r="11" spans="1:13" ht="21">
      <c r="A11" s="8" t="s">
        <v>16</v>
      </c>
      <c r="B11" s="20">
        <v>3</v>
      </c>
      <c r="C11" s="21" t="s">
        <v>129</v>
      </c>
      <c r="D11" s="22">
        <v>1680</v>
      </c>
      <c r="E11" s="22">
        <v>5040</v>
      </c>
      <c r="F11" s="115">
        <v>339.90000000000003</v>
      </c>
      <c r="G11" s="7">
        <f t="shared" si="0"/>
        <v>1713096.0000000002</v>
      </c>
      <c r="H11" s="7">
        <f t="shared" si="3"/>
        <v>85654.800000000017</v>
      </c>
      <c r="I11" s="7">
        <f t="shared" si="4"/>
        <v>1627441.2000000002</v>
      </c>
      <c r="J11" s="7">
        <f t="shared" si="1"/>
        <v>119916.72000000003</v>
      </c>
      <c r="K11" s="7">
        <f t="shared" si="2"/>
        <v>1593179.2800000003</v>
      </c>
      <c r="L11" s="135" t="s">
        <v>158</v>
      </c>
      <c r="M11" s="4" t="s">
        <v>183</v>
      </c>
    </row>
    <row r="12" spans="1:13" ht="21">
      <c r="A12" s="8" t="s">
        <v>17</v>
      </c>
      <c r="B12" s="20">
        <v>4</v>
      </c>
      <c r="C12" s="21" t="s">
        <v>130</v>
      </c>
      <c r="D12" s="22">
        <v>2054</v>
      </c>
      <c r="E12" s="22">
        <v>8216</v>
      </c>
      <c r="F12" s="115">
        <v>360.5</v>
      </c>
      <c r="G12" s="7">
        <f t="shared" si="0"/>
        <v>2961868</v>
      </c>
      <c r="H12" s="7">
        <f t="shared" si="3"/>
        <v>148093.4</v>
      </c>
      <c r="I12" s="7">
        <f t="shared" si="4"/>
        <v>2813774.6</v>
      </c>
      <c r="J12" s="7">
        <f t="shared" si="1"/>
        <v>207330.76</v>
      </c>
      <c r="K12" s="7">
        <f t="shared" si="2"/>
        <v>2754537.24</v>
      </c>
      <c r="L12" s="135" t="s">
        <v>159</v>
      </c>
      <c r="M12" s="4" t="s">
        <v>183</v>
      </c>
    </row>
    <row r="13" spans="1:13" ht="21">
      <c r="A13" s="23" t="s">
        <v>18</v>
      </c>
      <c r="B13" s="24">
        <v>4</v>
      </c>
      <c r="C13" s="25" t="s">
        <v>131</v>
      </c>
      <c r="D13" s="26">
        <v>2286.5</v>
      </c>
      <c r="E13" s="26">
        <v>9146</v>
      </c>
      <c r="F13" s="116">
        <v>329.6</v>
      </c>
      <c r="G13" s="27">
        <f t="shared" si="0"/>
        <v>3014521.6</v>
      </c>
      <c r="H13" s="27">
        <f t="shared" si="3"/>
        <v>150726.08000000002</v>
      </c>
      <c r="I13" s="27">
        <f t="shared" si="4"/>
        <v>2863795.52</v>
      </c>
      <c r="J13" s="7">
        <f t="shared" si="1"/>
        <v>211016.51200000002</v>
      </c>
      <c r="K13" s="7">
        <f t="shared" si="2"/>
        <v>2803505.088</v>
      </c>
      <c r="L13" s="135" t="s">
        <v>188</v>
      </c>
      <c r="M13" s="4" t="s">
        <v>183</v>
      </c>
    </row>
    <row r="14" spans="1:13" ht="21">
      <c r="A14" s="23" t="s">
        <v>19</v>
      </c>
      <c r="B14" s="24">
        <v>3</v>
      </c>
      <c r="C14" s="25" t="s">
        <v>132</v>
      </c>
      <c r="D14" s="26">
        <f>24*65</f>
        <v>1560</v>
      </c>
      <c r="E14" s="26">
        <f>D14*B14</f>
        <v>4680</v>
      </c>
      <c r="F14" s="116">
        <v>309</v>
      </c>
      <c r="G14" s="27">
        <f t="shared" si="0"/>
        <v>1446120</v>
      </c>
      <c r="H14" s="27">
        <f t="shared" si="3"/>
        <v>72306</v>
      </c>
      <c r="I14" s="27">
        <f t="shared" si="4"/>
        <v>1373814</v>
      </c>
      <c r="J14" s="7">
        <f t="shared" si="1"/>
        <v>101228.40000000001</v>
      </c>
      <c r="K14" s="7">
        <f t="shared" si="2"/>
        <v>1344891.6</v>
      </c>
      <c r="L14" s="135"/>
      <c r="M14" s="4" t="s">
        <v>184</v>
      </c>
    </row>
    <row r="15" spans="1:13" ht="21">
      <c r="A15" s="23" t="s">
        <v>20</v>
      </c>
      <c r="B15" s="24">
        <v>3</v>
      </c>
      <c r="C15" s="25" t="s">
        <v>132</v>
      </c>
      <c r="D15" s="26">
        <f t="shared" ref="D15:D18" si="5">24*65</f>
        <v>1560</v>
      </c>
      <c r="E15" s="26">
        <f t="shared" ref="E15:E18" si="6">D15*B15</f>
        <v>4680</v>
      </c>
      <c r="F15" s="116">
        <v>309</v>
      </c>
      <c r="G15" s="27">
        <f t="shared" si="0"/>
        <v>1446120</v>
      </c>
      <c r="H15" s="27">
        <f t="shared" si="3"/>
        <v>72306</v>
      </c>
      <c r="I15" s="27">
        <f t="shared" si="4"/>
        <v>1373814</v>
      </c>
      <c r="J15" s="7">
        <f t="shared" si="1"/>
        <v>101228.40000000001</v>
      </c>
      <c r="K15" s="7">
        <f t="shared" si="2"/>
        <v>1344891.6</v>
      </c>
      <c r="L15" s="135"/>
      <c r="M15" s="4" t="s">
        <v>184</v>
      </c>
    </row>
    <row r="16" spans="1:13" ht="21">
      <c r="A16" s="23" t="s">
        <v>21</v>
      </c>
      <c r="B16" s="24">
        <v>3</v>
      </c>
      <c r="C16" s="25" t="s">
        <v>132</v>
      </c>
      <c r="D16" s="26">
        <f t="shared" si="5"/>
        <v>1560</v>
      </c>
      <c r="E16" s="26">
        <f t="shared" si="6"/>
        <v>4680</v>
      </c>
      <c r="F16" s="116">
        <v>309</v>
      </c>
      <c r="G16" s="27">
        <f t="shared" si="0"/>
        <v>1446120</v>
      </c>
      <c r="H16" s="27">
        <f t="shared" si="3"/>
        <v>72306</v>
      </c>
      <c r="I16" s="27">
        <f t="shared" si="4"/>
        <v>1373814</v>
      </c>
      <c r="J16" s="7">
        <f t="shared" si="1"/>
        <v>101228.40000000001</v>
      </c>
      <c r="K16" s="7">
        <f t="shared" si="2"/>
        <v>1344891.6</v>
      </c>
      <c r="L16" s="135"/>
      <c r="M16" s="4" t="s">
        <v>184</v>
      </c>
    </row>
    <row r="17" spans="1:13" ht="21">
      <c r="A17" s="23" t="s">
        <v>22</v>
      </c>
      <c r="B17" s="24">
        <v>3</v>
      </c>
      <c r="C17" s="25" t="s">
        <v>132</v>
      </c>
      <c r="D17" s="26">
        <f t="shared" si="5"/>
        <v>1560</v>
      </c>
      <c r="E17" s="26">
        <f t="shared" si="6"/>
        <v>4680</v>
      </c>
      <c r="F17" s="116">
        <v>309</v>
      </c>
      <c r="G17" s="27">
        <f t="shared" si="0"/>
        <v>1446120</v>
      </c>
      <c r="H17" s="27">
        <f t="shared" si="3"/>
        <v>72306</v>
      </c>
      <c r="I17" s="27">
        <f t="shared" si="4"/>
        <v>1373814</v>
      </c>
      <c r="J17" s="7">
        <f t="shared" si="1"/>
        <v>101228.40000000001</v>
      </c>
      <c r="K17" s="7">
        <f t="shared" si="2"/>
        <v>1344891.6</v>
      </c>
      <c r="L17" s="135"/>
      <c r="M17" s="4" t="s">
        <v>183</v>
      </c>
    </row>
    <row r="18" spans="1:13" ht="21">
      <c r="A18" s="23" t="s">
        <v>23</v>
      </c>
      <c r="B18" s="24">
        <v>3</v>
      </c>
      <c r="C18" s="25" t="s">
        <v>132</v>
      </c>
      <c r="D18" s="26">
        <f t="shared" si="5"/>
        <v>1560</v>
      </c>
      <c r="E18" s="26">
        <f t="shared" si="6"/>
        <v>4680</v>
      </c>
      <c r="F18" s="116">
        <v>309</v>
      </c>
      <c r="G18" s="27">
        <f t="shared" si="0"/>
        <v>1446120</v>
      </c>
      <c r="H18" s="27">
        <f t="shared" si="3"/>
        <v>72306</v>
      </c>
      <c r="I18" s="27">
        <f t="shared" si="4"/>
        <v>1373814</v>
      </c>
      <c r="J18" s="7">
        <f t="shared" si="1"/>
        <v>101228.40000000001</v>
      </c>
      <c r="K18" s="7">
        <f t="shared" si="2"/>
        <v>1344891.6</v>
      </c>
      <c r="L18" s="135" t="s">
        <v>210</v>
      </c>
      <c r="M18" s="4" t="s">
        <v>183</v>
      </c>
    </row>
    <row r="19" spans="1:13" ht="21">
      <c r="A19" s="23" t="s">
        <v>24</v>
      </c>
      <c r="B19" s="24">
        <v>4</v>
      </c>
      <c r="C19" s="25" t="s">
        <v>133</v>
      </c>
      <c r="D19" s="26">
        <v>1902.3</v>
      </c>
      <c r="E19" s="26">
        <f>D19*B19</f>
        <v>7609.2</v>
      </c>
      <c r="F19" s="116">
        <v>329.6</v>
      </c>
      <c r="G19" s="27">
        <f t="shared" si="0"/>
        <v>2507992.3200000003</v>
      </c>
      <c r="H19" s="27">
        <f t="shared" si="3"/>
        <v>125399.61600000002</v>
      </c>
      <c r="I19" s="27">
        <f t="shared" si="4"/>
        <v>2382592.7040000004</v>
      </c>
      <c r="J19" s="7">
        <f t="shared" si="1"/>
        <v>175559.46240000005</v>
      </c>
      <c r="K19" s="7">
        <f t="shared" si="2"/>
        <v>2332432.8576000002</v>
      </c>
      <c r="L19" s="135" t="s">
        <v>210</v>
      </c>
      <c r="M19" s="4" t="s">
        <v>183</v>
      </c>
    </row>
    <row r="20" spans="1:13" ht="21">
      <c r="A20" s="28" t="s">
        <v>25</v>
      </c>
      <c r="B20" s="29">
        <v>4</v>
      </c>
      <c r="C20" s="30" t="s">
        <v>130</v>
      </c>
      <c r="D20" s="31">
        <v>2054</v>
      </c>
      <c r="E20" s="31">
        <v>8216</v>
      </c>
      <c r="F20" s="117">
        <v>360.5</v>
      </c>
      <c r="G20" s="32">
        <f t="shared" si="0"/>
        <v>2961868</v>
      </c>
      <c r="H20" s="32">
        <f t="shared" si="3"/>
        <v>148093.4</v>
      </c>
      <c r="I20" s="32">
        <f t="shared" si="4"/>
        <v>2813774.6</v>
      </c>
      <c r="J20" s="7">
        <f t="shared" si="1"/>
        <v>207330.76</v>
      </c>
      <c r="K20" s="7">
        <f t="shared" si="2"/>
        <v>2754537.24</v>
      </c>
      <c r="L20" s="135" t="s">
        <v>189</v>
      </c>
      <c r="M20" s="4" t="s">
        <v>183</v>
      </c>
    </row>
    <row r="21" spans="1:13" ht="21">
      <c r="A21" s="28" t="s">
        <v>26</v>
      </c>
      <c r="B21" s="29">
        <v>3</v>
      </c>
      <c r="C21" s="30" t="s">
        <v>129</v>
      </c>
      <c r="D21" s="31">
        <f>24*70</f>
        <v>1680</v>
      </c>
      <c r="E21" s="31">
        <f>B21*D21</f>
        <v>5040</v>
      </c>
      <c r="F21" s="117">
        <v>339.90000000000003</v>
      </c>
      <c r="G21" s="32">
        <f t="shared" si="0"/>
        <v>1713096.0000000002</v>
      </c>
      <c r="H21" s="32">
        <f t="shared" si="3"/>
        <v>85654.800000000017</v>
      </c>
      <c r="I21" s="32">
        <f t="shared" si="4"/>
        <v>1627441.2000000002</v>
      </c>
      <c r="J21" s="7">
        <f t="shared" si="1"/>
        <v>119916.72000000003</v>
      </c>
      <c r="K21" s="7">
        <f t="shared" si="2"/>
        <v>1593179.2800000003</v>
      </c>
      <c r="L21" s="135" t="s">
        <v>190</v>
      </c>
      <c r="M21" s="4" t="s">
        <v>183</v>
      </c>
    </row>
    <row r="22" spans="1:13" ht="21">
      <c r="A22" s="28" t="s">
        <v>27</v>
      </c>
      <c r="B22" s="29">
        <v>3</v>
      </c>
      <c r="C22" s="30" t="s">
        <v>129</v>
      </c>
      <c r="D22" s="31">
        <f t="shared" ref="D22:D24" si="7">24*70</f>
        <v>1680</v>
      </c>
      <c r="E22" s="31">
        <f t="shared" ref="E22:E24" si="8">B22*D22</f>
        <v>5040</v>
      </c>
      <c r="F22" s="117">
        <v>368</v>
      </c>
      <c r="G22" s="32">
        <f t="shared" si="0"/>
        <v>1854720</v>
      </c>
      <c r="H22" s="32">
        <f t="shared" si="3"/>
        <v>92736</v>
      </c>
      <c r="I22" s="32">
        <f t="shared" si="4"/>
        <v>1761984</v>
      </c>
      <c r="J22" s="143" t="s">
        <v>214</v>
      </c>
      <c r="K22" s="143" t="s">
        <v>214</v>
      </c>
      <c r="L22" s="135" t="s">
        <v>161</v>
      </c>
      <c r="M22" s="4" t="s">
        <v>184</v>
      </c>
    </row>
    <row r="23" spans="1:13" ht="21">
      <c r="A23" s="28" t="s">
        <v>28</v>
      </c>
      <c r="B23" s="29">
        <v>3</v>
      </c>
      <c r="C23" s="30" t="s">
        <v>129</v>
      </c>
      <c r="D23" s="31">
        <f t="shared" si="7"/>
        <v>1680</v>
      </c>
      <c r="E23" s="31">
        <f t="shared" si="8"/>
        <v>5040</v>
      </c>
      <c r="F23" s="117">
        <v>368</v>
      </c>
      <c r="G23" s="32">
        <f t="shared" si="0"/>
        <v>1854720</v>
      </c>
      <c r="H23" s="32">
        <f t="shared" si="3"/>
        <v>92736</v>
      </c>
      <c r="I23" s="32">
        <f t="shared" si="4"/>
        <v>1761984</v>
      </c>
      <c r="J23" s="143" t="s">
        <v>214</v>
      </c>
      <c r="K23" s="143" t="s">
        <v>214</v>
      </c>
      <c r="L23" s="135" t="s">
        <v>163</v>
      </c>
      <c r="M23" s="4" t="s">
        <v>184</v>
      </c>
    </row>
    <row r="24" spans="1:13" ht="21">
      <c r="A24" s="28" t="s">
        <v>29</v>
      </c>
      <c r="B24" s="29">
        <v>3</v>
      </c>
      <c r="C24" s="30" t="s">
        <v>129</v>
      </c>
      <c r="D24" s="31">
        <f t="shared" si="7"/>
        <v>1680</v>
      </c>
      <c r="E24" s="31">
        <f t="shared" si="8"/>
        <v>5040</v>
      </c>
      <c r="F24" s="117">
        <v>368</v>
      </c>
      <c r="G24" s="32">
        <f t="shared" si="0"/>
        <v>1854720</v>
      </c>
      <c r="H24" s="32">
        <f t="shared" si="3"/>
        <v>92736</v>
      </c>
      <c r="I24" s="32">
        <f t="shared" si="4"/>
        <v>1761984</v>
      </c>
      <c r="J24" s="143" t="s">
        <v>214</v>
      </c>
      <c r="K24" s="143" t="s">
        <v>214</v>
      </c>
      <c r="L24" s="135" t="s">
        <v>164</v>
      </c>
      <c r="M24" s="4" t="s">
        <v>183</v>
      </c>
    </row>
    <row r="25" spans="1:13" ht="21">
      <c r="A25" s="28" t="s">
        <v>30</v>
      </c>
      <c r="B25" s="29">
        <v>4</v>
      </c>
      <c r="C25" s="30" t="s">
        <v>134</v>
      </c>
      <c r="D25" s="31">
        <v>2401.6</v>
      </c>
      <c r="E25" s="31">
        <f>D25*4</f>
        <v>9606.4</v>
      </c>
      <c r="F25" s="117">
        <v>390</v>
      </c>
      <c r="G25" s="32">
        <f t="shared" si="0"/>
        <v>3746496</v>
      </c>
      <c r="H25" s="32">
        <f t="shared" si="3"/>
        <v>187324.80000000002</v>
      </c>
      <c r="I25" s="32">
        <f t="shared" si="4"/>
        <v>3559171.2</v>
      </c>
      <c r="J25" s="143" t="s">
        <v>214</v>
      </c>
      <c r="K25" s="143" t="s">
        <v>214</v>
      </c>
      <c r="L25" s="135" t="s">
        <v>164</v>
      </c>
      <c r="M25" s="4" t="s">
        <v>184</v>
      </c>
    </row>
    <row r="26" spans="1:13" ht="21">
      <c r="A26" s="33" t="s">
        <v>31</v>
      </c>
      <c r="B26" s="34">
        <v>4</v>
      </c>
      <c r="C26" s="35" t="s">
        <v>133</v>
      </c>
      <c r="D26" s="36">
        <v>1902.3</v>
      </c>
      <c r="E26" s="36">
        <v>7609.2</v>
      </c>
      <c r="F26" s="118">
        <v>329.6</v>
      </c>
      <c r="G26" s="37">
        <f t="shared" si="0"/>
        <v>2507992.3200000003</v>
      </c>
      <c r="H26" s="37">
        <f t="shared" si="3"/>
        <v>125399.61600000002</v>
      </c>
      <c r="I26" s="37">
        <f t="shared" si="4"/>
        <v>2382592.7040000004</v>
      </c>
      <c r="J26" s="7">
        <f t="shared" si="1"/>
        <v>175559.46240000005</v>
      </c>
      <c r="K26" s="7">
        <f t="shared" si="2"/>
        <v>2332432.8576000002</v>
      </c>
      <c r="L26" s="135"/>
      <c r="M26" s="4" t="s">
        <v>183</v>
      </c>
    </row>
    <row r="27" spans="1:13" ht="21">
      <c r="A27" s="33" t="s">
        <v>32</v>
      </c>
      <c r="B27" s="34">
        <v>3</v>
      </c>
      <c r="C27" s="35" t="s">
        <v>132</v>
      </c>
      <c r="D27" s="36">
        <f>24*65</f>
        <v>1560</v>
      </c>
      <c r="E27" s="36">
        <f>D27*B27</f>
        <v>4680</v>
      </c>
      <c r="F27" s="118">
        <v>309</v>
      </c>
      <c r="G27" s="37">
        <f t="shared" si="0"/>
        <v>1446120</v>
      </c>
      <c r="H27" s="37">
        <f t="shared" si="3"/>
        <v>72306</v>
      </c>
      <c r="I27" s="37">
        <f t="shared" si="4"/>
        <v>1373814</v>
      </c>
      <c r="J27" s="7">
        <f t="shared" si="1"/>
        <v>101228.40000000001</v>
      </c>
      <c r="K27" s="7">
        <f t="shared" si="2"/>
        <v>1344891.6</v>
      </c>
      <c r="L27" s="135" t="s">
        <v>162</v>
      </c>
      <c r="M27" s="4" t="s">
        <v>183</v>
      </c>
    </row>
    <row r="28" spans="1:13" ht="21">
      <c r="A28" s="33" t="s">
        <v>33</v>
      </c>
      <c r="B28" s="34">
        <v>3</v>
      </c>
      <c r="C28" s="35" t="s">
        <v>132</v>
      </c>
      <c r="D28" s="36">
        <f t="shared" ref="D28:D30" si="9">24*65</f>
        <v>1560</v>
      </c>
      <c r="E28" s="36">
        <f t="shared" ref="E28:E30" si="10">D28*B28</f>
        <v>4680</v>
      </c>
      <c r="F28" s="118">
        <v>309</v>
      </c>
      <c r="G28" s="37">
        <f t="shared" si="0"/>
        <v>1446120</v>
      </c>
      <c r="H28" s="37">
        <f t="shared" si="3"/>
        <v>72306</v>
      </c>
      <c r="I28" s="37">
        <f t="shared" si="4"/>
        <v>1373814</v>
      </c>
      <c r="J28" s="7">
        <f t="shared" si="1"/>
        <v>101228.40000000001</v>
      </c>
      <c r="K28" s="7">
        <f t="shared" si="2"/>
        <v>1344891.6</v>
      </c>
      <c r="L28" s="135" t="s">
        <v>165</v>
      </c>
      <c r="M28" s="4" t="s">
        <v>183</v>
      </c>
    </row>
    <row r="29" spans="1:13" ht="21">
      <c r="A29" s="33" t="s">
        <v>34</v>
      </c>
      <c r="B29" s="34">
        <v>3</v>
      </c>
      <c r="C29" s="38" t="s">
        <v>132</v>
      </c>
      <c r="D29" s="36">
        <f t="shared" si="9"/>
        <v>1560</v>
      </c>
      <c r="E29" s="36">
        <f t="shared" si="10"/>
        <v>4680</v>
      </c>
      <c r="F29" s="118">
        <v>309</v>
      </c>
      <c r="G29" s="37">
        <f t="shared" si="0"/>
        <v>1446120</v>
      </c>
      <c r="H29" s="37">
        <f t="shared" si="3"/>
        <v>72306</v>
      </c>
      <c r="I29" s="37">
        <f t="shared" si="4"/>
        <v>1373814</v>
      </c>
      <c r="J29" s="7">
        <f t="shared" si="1"/>
        <v>101228.40000000001</v>
      </c>
      <c r="K29" s="7">
        <f t="shared" si="2"/>
        <v>1344891.6</v>
      </c>
      <c r="L29" s="135" t="s">
        <v>211</v>
      </c>
      <c r="M29" s="4" t="s">
        <v>183</v>
      </c>
    </row>
    <row r="30" spans="1:13" ht="21">
      <c r="A30" s="33" t="s">
        <v>35</v>
      </c>
      <c r="B30" s="34">
        <v>3</v>
      </c>
      <c r="C30" s="38" t="s">
        <v>132</v>
      </c>
      <c r="D30" s="36">
        <f t="shared" si="9"/>
        <v>1560</v>
      </c>
      <c r="E30" s="36">
        <f t="shared" si="10"/>
        <v>4680</v>
      </c>
      <c r="F30" s="118">
        <v>309</v>
      </c>
      <c r="G30" s="37">
        <f t="shared" si="0"/>
        <v>1446120</v>
      </c>
      <c r="H30" s="37">
        <f t="shared" si="3"/>
        <v>72306</v>
      </c>
      <c r="I30" s="37">
        <f t="shared" si="4"/>
        <v>1373814</v>
      </c>
      <c r="J30" s="7">
        <f t="shared" si="1"/>
        <v>101228.40000000001</v>
      </c>
      <c r="K30" s="7">
        <f t="shared" si="2"/>
        <v>1344891.6</v>
      </c>
      <c r="L30" s="135" t="s">
        <v>206</v>
      </c>
      <c r="M30" s="4" t="s">
        <v>183</v>
      </c>
    </row>
    <row r="31" spans="1:13" ht="21">
      <c r="A31" s="33" t="s">
        <v>36</v>
      </c>
      <c r="B31" s="39">
        <v>4</v>
      </c>
      <c r="C31" s="38" t="s">
        <v>135</v>
      </c>
      <c r="D31" s="36">
        <v>2607.6999999999998</v>
      </c>
      <c r="E31" s="36">
        <v>10430.799999999999</v>
      </c>
      <c r="F31" s="108">
        <v>330</v>
      </c>
      <c r="G31" s="37">
        <f t="shared" si="0"/>
        <v>3442163.9999999995</v>
      </c>
      <c r="H31" s="37">
        <f t="shared" si="3"/>
        <v>172108.19999999998</v>
      </c>
      <c r="I31" s="37">
        <f t="shared" si="4"/>
        <v>3270055.7999999993</v>
      </c>
      <c r="J31" s="7">
        <f t="shared" si="1"/>
        <v>240951.47999999998</v>
      </c>
      <c r="K31" s="7">
        <f t="shared" si="2"/>
        <v>3201212.5199999996</v>
      </c>
      <c r="L31" s="135" t="s">
        <v>206</v>
      </c>
      <c r="M31" s="4" t="s">
        <v>183</v>
      </c>
    </row>
    <row r="32" spans="1:13" ht="21">
      <c r="A32" s="98" t="s">
        <v>37</v>
      </c>
      <c r="B32" s="99">
        <v>4</v>
      </c>
      <c r="C32" s="100" t="s">
        <v>185</v>
      </c>
      <c r="D32" s="101">
        <v>1973</v>
      </c>
      <c r="E32" s="101">
        <v>7892</v>
      </c>
      <c r="F32" s="112">
        <v>330</v>
      </c>
      <c r="G32" s="102">
        <f t="shared" si="0"/>
        <v>2604360</v>
      </c>
      <c r="H32" s="102">
        <f t="shared" si="3"/>
        <v>130218</v>
      </c>
      <c r="I32" s="102">
        <f t="shared" si="4"/>
        <v>2474142</v>
      </c>
      <c r="J32" s="7">
        <f t="shared" si="1"/>
        <v>182305.2</v>
      </c>
      <c r="K32" s="7">
        <f t="shared" si="2"/>
        <v>2422054.7999999998</v>
      </c>
      <c r="L32" s="135" t="s">
        <v>191</v>
      </c>
      <c r="M32" s="4" t="s">
        <v>183</v>
      </c>
    </row>
    <row r="33" spans="1:13" ht="21">
      <c r="A33" s="98" t="s">
        <v>38</v>
      </c>
      <c r="B33" s="99">
        <v>3</v>
      </c>
      <c r="C33" s="100" t="s">
        <v>132</v>
      </c>
      <c r="D33" s="101">
        <v>1560</v>
      </c>
      <c r="E33" s="101">
        <v>4680</v>
      </c>
      <c r="F33" s="112">
        <v>309</v>
      </c>
      <c r="G33" s="102">
        <f t="shared" si="0"/>
        <v>1446120</v>
      </c>
      <c r="H33" s="102">
        <f t="shared" si="3"/>
        <v>72306</v>
      </c>
      <c r="I33" s="102">
        <f t="shared" si="4"/>
        <v>1373814</v>
      </c>
      <c r="J33" s="7">
        <f t="shared" si="1"/>
        <v>101228.40000000001</v>
      </c>
      <c r="K33" s="7">
        <f t="shared" si="2"/>
        <v>1344891.6</v>
      </c>
      <c r="L33" s="135" t="s">
        <v>191</v>
      </c>
      <c r="M33" s="4" t="s">
        <v>183</v>
      </c>
    </row>
    <row r="34" spans="1:13" ht="21">
      <c r="A34" s="98" t="s">
        <v>39</v>
      </c>
      <c r="B34" s="99">
        <v>3</v>
      </c>
      <c r="C34" s="100" t="s">
        <v>132</v>
      </c>
      <c r="D34" s="101">
        <v>1560</v>
      </c>
      <c r="E34" s="101">
        <v>4680</v>
      </c>
      <c r="F34" s="112">
        <v>309</v>
      </c>
      <c r="G34" s="102">
        <f t="shared" si="0"/>
        <v>1446120</v>
      </c>
      <c r="H34" s="102">
        <f t="shared" si="3"/>
        <v>72306</v>
      </c>
      <c r="I34" s="102">
        <f t="shared" si="4"/>
        <v>1373814</v>
      </c>
      <c r="J34" s="7">
        <f t="shared" si="1"/>
        <v>101228.40000000001</v>
      </c>
      <c r="K34" s="7">
        <f t="shared" si="2"/>
        <v>1344891.6</v>
      </c>
      <c r="L34" s="135"/>
      <c r="M34" s="4" t="s">
        <v>183</v>
      </c>
    </row>
    <row r="35" spans="1:13" ht="21">
      <c r="A35" s="98" t="s">
        <v>40</v>
      </c>
      <c r="B35" s="99">
        <v>3</v>
      </c>
      <c r="C35" s="100" t="s">
        <v>132</v>
      </c>
      <c r="D35" s="101">
        <v>1560</v>
      </c>
      <c r="E35" s="101">
        <v>4680</v>
      </c>
      <c r="F35" s="112">
        <v>309</v>
      </c>
      <c r="G35" s="102">
        <f t="shared" si="0"/>
        <v>1446120</v>
      </c>
      <c r="H35" s="102">
        <f t="shared" si="3"/>
        <v>72306</v>
      </c>
      <c r="I35" s="102">
        <f t="shared" si="4"/>
        <v>1373814</v>
      </c>
      <c r="J35" s="7">
        <f t="shared" si="1"/>
        <v>101228.40000000001</v>
      </c>
      <c r="K35" s="7">
        <f t="shared" si="2"/>
        <v>1344891.6</v>
      </c>
      <c r="L35" s="135"/>
      <c r="M35" s="4" t="s">
        <v>183</v>
      </c>
    </row>
    <row r="36" spans="1:13" ht="21">
      <c r="A36" s="98" t="s">
        <v>41</v>
      </c>
      <c r="B36" s="99">
        <v>3</v>
      </c>
      <c r="C36" s="100" t="s">
        <v>132</v>
      </c>
      <c r="D36" s="101">
        <v>1560</v>
      </c>
      <c r="E36" s="101">
        <v>4680</v>
      </c>
      <c r="F36" s="112">
        <v>309</v>
      </c>
      <c r="G36" s="102">
        <f t="shared" si="0"/>
        <v>1446120</v>
      </c>
      <c r="H36" s="102">
        <f t="shared" si="3"/>
        <v>72306</v>
      </c>
      <c r="I36" s="102">
        <f t="shared" si="4"/>
        <v>1373814</v>
      </c>
      <c r="J36" s="7">
        <f t="shared" si="1"/>
        <v>101228.40000000001</v>
      </c>
      <c r="K36" s="7">
        <f t="shared" si="2"/>
        <v>1344891.6</v>
      </c>
      <c r="L36" s="135"/>
      <c r="M36" s="4" t="s">
        <v>183</v>
      </c>
    </row>
    <row r="37" spans="1:13" ht="21">
      <c r="A37" s="98" t="s">
        <v>42</v>
      </c>
      <c r="B37" s="99">
        <v>3</v>
      </c>
      <c r="C37" s="100" t="s">
        <v>132</v>
      </c>
      <c r="D37" s="101">
        <v>1560</v>
      </c>
      <c r="E37" s="101">
        <v>4680</v>
      </c>
      <c r="F37" s="112">
        <v>309</v>
      </c>
      <c r="G37" s="102">
        <f t="shared" si="0"/>
        <v>1446120</v>
      </c>
      <c r="H37" s="102">
        <f t="shared" si="3"/>
        <v>72306</v>
      </c>
      <c r="I37" s="102">
        <f t="shared" si="4"/>
        <v>1373814</v>
      </c>
      <c r="J37" s="7">
        <f t="shared" si="1"/>
        <v>101228.40000000001</v>
      </c>
      <c r="K37" s="7">
        <f t="shared" si="2"/>
        <v>1344891.6</v>
      </c>
      <c r="L37" s="135"/>
      <c r="M37" s="4" t="s">
        <v>183</v>
      </c>
    </row>
    <row r="38" spans="1:13" ht="21">
      <c r="A38" s="98" t="s">
        <v>43</v>
      </c>
      <c r="B38" s="99">
        <v>3</v>
      </c>
      <c r="C38" s="100" t="s">
        <v>132</v>
      </c>
      <c r="D38" s="101">
        <v>1560</v>
      </c>
      <c r="E38" s="101">
        <v>4680</v>
      </c>
      <c r="F38" s="112">
        <v>309</v>
      </c>
      <c r="G38" s="102">
        <f t="shared" ref="G38:G69" si="11">E38*F38</f>
        <v>1446120</v>
      </c>
      <c r="H38" s="102">
        <f t="shared" si="3"/>
        <v>72306</v>
      </c>
      <c r="I38" s="102">
        <f t="shared" si="4"/>
        <v>1373814</v>
      </c>
      <c r="J38" s="7">
        <f t="shared" si="1"/>
        <v>101228.40000000001</v>
      </c>
      <c r="K38" s="7">
        <f t="shared" si="2"/>
        <v>1344891.6</v>
      </c>
      <c r="L38" s="135"/>
      <c r="M38" s="4" t="s">
        <v>183</v>
      </c>
    </row>
    <row r="39" spans="1:13" ht="21">
      <c r="A39" s="98" t="s">
        <v>44</v>
      </c>
      <c r="B39" s="99">
        <v>3</v>
      </c>
      <c r="C39" s="100" t="s">
        <v>132</v>
      </c>
      <c r="D39" s="101">
        <v>1560</v>
      </c>
      <c r="E39" s="101">
        <v>4680</v>
      </c>
      <c r="F39" s="112">
        <v>309</v>
      </c>
      <c r="G39" s="102">
        <f t="shared" si="11"/>
        <v>1446120</v>
      </c>
      <c r="H39" s="102">
        <f>G39*5%</f>
        <v>72306</v>
      </c>
      <c r="I39" s="102">
        <f>G39-H39</f>
        <v>1373814</v>
      </c>
      <c r="J39" s="7">
        <f t="shared" si="1"/>
        <v>101228.40000000001</v>
      </c>
      <c r="K39" s="7">
        <f t="shared" si="2"/>
        <v>1344891.6</v>
      </c>
      <c r="L39" s="135"/>
      <c r="M39" s="4" t="s">
        <v>184</v>
      </c>
    </row>
    <row r="40" spans="1:13" ht="21">
      <c r="A40" s="98" t="s">
        <v>45</v>
      </c>
      <c r="B40" s="99">
        <v>3</v>
      </c>
      <c r="C40" s="100" t="s">
        <v>132</v>
      </c>
      <c r="D40" s="101">
        <v>1560</v>
      </c>
      <c r="E40" s="101">
        <v>4680</v>
      </c>
      <c r="F40" s="112">
        <v>309</v>
      </c>
      <c r="G40" s="102">
        <f t="shared" si="11"/>
        <v>1446120</v>
      </c>
      <c r="H40" s="102">
        <f>G40*5%</f>
        <v>72306</v>
      </c>
      <c r="I40" s="102">
        <f>G40-H40</f>
        <v>1373814</v>
      </c>
      <c r="J40" s="7">
        <f t="shared" si="1"/>
        <v>101228.40000000001</v>
      </c>
      <c r="K40" s="7">
        <f t="shared" si="2"/>
        <v>1344891.6</v>
      </c>
      <c r="L40" s="135"/>
      <c r="M40" s="4" t="s">
        <v>184</v>
      </c>
    </row>
    <row r="41" spans="1:13" ht="21">
      <c r="A41" s="98" t="s">
        <v>46</v>
      </c>
      <c r="B41" s="99">
        <v>3</v>
      </c>
      <c r="C41" s="100" t="s">
        <v>132</v>
      </c>
      <c r="D41" s="101">
        <v>1560</v>
      </c>
      <c r="E41" s="101">
        <v>4680</v>
      </c>
      <c r="F41" s="112">
        <v>309</v>
      </c>
      <c r="G41" s="102">
        <f t="shared" si="11"/>
        <v>1446120</v>
      </c>
      <c r="H41" s="102">
        <f t="shared" ref="H41:H57" si="12">G41*5%</f>
        <v>72306</v>
      </c>
      <c r="I41" s="102">
        <f t="shared" ref="I41:I62" si="13">G41-H41</f>
        <v>1373814</v>
      </c>
      <c r="J41" s="7">
        <f t="shared" si="1"/>
        <v>101228.40000000001</v>
      </c>
      <c r="K41" s="7">
        <f t="shared" si="2"/>
        <v>1344891.6</v>
      </c>
      <c r="L41" s="135"/>
      <c r="M41" s="4" t="s">
        <v>183</v>
      </c>
    </row>
    <row r="42" spans="1:13" ht="21">
      <c r="A42" s="98" t="s">
        <v>47</v>
      </c>
      <c r="B42" s="99">
        <v>4</v>
      </c>
      <c r="C42" s="100" t="s">
        <v>135</v>
      </c>
      <c r="D42" s="101">
        <v>2617</v>
      </c>
      <c r="E42" s="101">
        <v>10468</v>
      </c>
      <c r="F42" s="112">
        <v>330</v>
      </c>
      <c r="G42" s="102">
        <f t="shared" si="11"/>
        <v>3454440</v>
      </c>
      <c r="H42" s="102">
        <f t="shared" si="12"/>
        <v>172722</v>
      </c>
      <c r="I42" s="102">
        <f t="shared" si="13"/>
        <v>3281718</v>
      </c>
      <c r="J42" s="7">
        <f t="shared" si="1"/>
        <v>241810.80000000002</v>
      </c>
      <c r="K42" s="7">
        <f t="shared" si="2"/>
        <v>3212629.2</v>
      </c>
      <c r="L42" s="75"/>
      <c r="M42" s="139" t="s">
        <v>183</v>
      </c>
    </row>
    <row r="43" spans="1:13" ht="21">
      <c r="A43" s="40" t="s">
        <v>48</v>
      </c>
      <c r="B43" s="41">
        <v>4</v>
      </c>
      <c r="C43" s="42" t="s">
        <v>128</v>
      </c>
      <c r="D43" s="43">
        <v>2856.8</v>
      </c>
      <c r="E43" s="43">
        <v>11427.2</v>
      </c>
      <c r="F43" s="105">
        <v>330</v>
      </c>
      <c r="G43" s="45">
        <f t="shared" si="11"/>
        <v>3770976.0000000005</v>
      </c>
      <c r="H43" s="45">
        <f t="shared" si="12"/>
        <v>188548.80000000005</v>
      </c>
      <c r="I43" s="45">
        <f t="shared" si="13"/>
        <v>3582427.2</v>
      </c>
      <c r="J43" s="7">
        <f t="shared" si="1"/>
        <v>263968.32000000007</v>
      </c>
      <c r="K43" s="7">
        <f t="shared" si="2"/>
        <v>3507007.6800000006</v>
      </c>
      <c r="L43" s="135" t="s">
        <v>208</v>
      </c>
      <c r="M43" s="4" t="s">
        <v>184</v>
      </c>
    </row>
    <row r="44" spans="1:13" ht="21">
      <c r="A44" s="40" t="s">
        <v>49</v>
      </c>
      <c r="B44" s="41">
        <v>3</v>
      </c>
      <c r="C44" s="42" t="s">
        <v>129</v>
      </c>
      <c r="D44" s="43">
        <v>1680</v>
      </c>
      <c r="E44" s="43">
        <v>5040</v>
      </c>
      <c r="F44" s="105">
        <v>309</v>
      </c>
      <c r="G44" s="45">
        <f t="shared" si="11"/>
        <v>1557360</v>
      </c>
      <c r="H44" s="45">
        <f t="shared" si="12"/>
        <v>77868</v>
      </c>
      <c r="I44" s="45">
        <f t="shared" si="13"/>
        <v>1479492</v>
      </c>
      <c r="J44" s="7">
        <f t="shared" si="1"/>
        <v>109015.20000000001</v>
      </c>
      <c r="K44" s="7">
        <f>G44-J44</f>
        <v>1448344.8</v>
      </c>
      <c r="L44" s="135" t="s">
        <v>207</v>
      </c>
      <c r="M44" s="4" t="s">
        <v>183</v>
      </c>
    </row>
    <row r="45" spans="1:13" ht="21">
      <c r="A45" s="40" t="s">
        <v>50</v>
      </c>
      <c r="B45" s="41">
        <v>3</v>
      </c>
      <c r="C45" s="42" t="s">
        <v>129</v>
      </c>
      <c r="D45" s="43">
        <v>1680</v>
      </c>
      <c r="E45" s="43">
        <v>5040</v>
      </c>
      <c r="F45" s="105">
        <v>309</v>
      </c>
      <c r="G45" s="45">
        <f t="shared" si="11"/>
        <v>1557360</v>
      </c>
      <c r="H45" s="45">
        <f t="shared" si="12"/>
        <v>77868</v>
      </c>
      <c r="I45" s="45">
        <f t="shared" si="13"/>
        <v>1479492</v>
      </c>
      <c r="J45" s="7">
        <f t="shared" si="1"/>
        <v>109015.20000000001</v>
      </c>
      <c r="K45" s="7">
        <f t="shared" si="2"/>
        <v>1448344.8</v>
      </c>
      <c r="L45" s="135" t="s">
        <v>166</v>
      </c>
      <c r="M45" s="4" t="s">
        <v>183</v>
      </c>
    </row>
    <row r="46" spans="1:13" ht="21">
      <c r="A46" s="40" t="s">
        <v>51</v>
      </c>
      <c r="B46" s="41">
        <v>3</v>
      </c>
      <c r="C46" s="42" t="s">
        <v>129</v>
      </c>
      <c r="D46" s="43">
        <v>1680</v>
      </c>
      <c r="E46" s="43">
        <v>5040</v>
      </c>
      <c r="F46" s="105">
        <v>309</v>
      </c>
      <c r="G46" s="45">
        <f t="shared" si="11"/>
        <v>1557360</v>
      </c>
      <c r="H46" s="45">
        <f t="shared" si="12"/>
        <v>77868</v>
      </c>
      <c r="I46" s="45">
        <f t="shared" si="13"/>
        <v>1479492</v>
      </c>
      <c r="J46" s="7">
        <f t="shared" si="1"/>
        <v>109015.20000000001</v>
      </c>
      <c r="K46" s="7">
        <f t="shared" si="2"/>
        <v>1448344.8</v>
      </c>
      <c r="L46" s="135" t="s">
        <v>192</v>
      </c>
      <c r="M46" s="4" t="s">
        <v>183</v>
      </c>
    </row>
    <row r="47" spans="1:13" ht="21">
      <c r="A47" s="40" t="s">
        <v>52</v>
      </c>
      <c r="B47" s="41">
        <v>3</v>
      </c>
      <c r="C47" s="42" t="s">
        <v>129</v>
      </c>
      <c r="D47" s="43">
        <v>1680</v>
      </c>
      <c r="E47" s="43">
        <v>5040</v>
      </c>
      <c r="F47" s="105">
        <v>309</v>
      </c>
      <c r="G47" s="45">
        <f t="shared" si="11"/>
        <v>1557360</v>
      </c>
      <c r="H47" s="45">
        <f t="shared" si="12"/>
        <v>77868</v>
      </c>
      <c r="I47" s="45">
        <f t="shared" si="13"/>
        <v>1479492</v>
      </c>
      <c r="J47" s="7">
        <f t="shared" si="1"/>
        <v>109015.20000000001</v>
      </c>
      <c r="K47" s="7">
        <f t="shared" si="2"/>
        <v>1448344.8</v>
      </c>
      <c r="L47" s="135" t="s">
        <v>167</v>
      </c>
      <c r="M47" s="4" t="s">
        <v>183</v>
      </c>
    </row>
    <row r="48" spans="1:13" ht="21">
      <c r="A48" s="40" t="s">
        <v>53</v>
      </c>
      <c r="B48" s="41">
        <v>3</v>
      </c>
      <c r="C48" s="42" t="s">
        <v>129</v>
      </c>
      <c r="D48" s="43">
        <v>1680</v>
      </c>
      <c r="E48" s="43">
        <v>5040</v>
      </c>
      <c r="F48" s="105">
        <v>309</v>
      </c>
      <c r="G48" s="45">
        <f t="shared" si="11"/>
        <v>1557360</v>
      </c>
      <c r="H48" s="45">
        <f t="shared" si="12"/>
        <v>77868</v>
      </c>
      <c r="I48" s="45">
        <f t="shared" si="13"/>
        <v>1479492</v>
      </c>
      <c r="J48" s="7">
        <f t="shared" si="1"/>
        <v>109015.20000000001</v>
      </c>
      <c r="K48" s="7">
        <f t="shared" si="2"/>
        <v>1448344.8</v>
      </c>
      <c r="L48" s="135" t="s">
        <v>168</v>
      </c>
      <c r="M48" s="4" t="s">
        <v>183</v>
      </c>
    </row>
    <row r="49" spans="1:13" ht="21">
      <c r="A49" s="40" t="s">
        <v>54</v>
      </c>
      <c r="B49" s="41">
        <v>3</v>
      </c>
      <c r="C49" s="42" t="s">
        <v>129</v>
      </c>
      <c r="D49" s="43">
        <v>1680</v>
      </c>
      <c r="E49" s="43">
        <v>5040</v>
      </c>
      <c r="F49" s="105">
        <v>309</v>
      </c>
      <c r="G49" s="45">
        <f t="shared" si="11"/>
        <v>1557360</v>
      </c>
      <c r="H49" s="45">
        <f t="shared" si="12"/>
        <v>77868</v>
      </c>
      <c r="I49" s="45">
        <f t="shared" si="13"/>
        <v>1479492</v>
      </c>
      <c r="J49" s="7">
        <f t="shared" si="1"/>
        <v>109015.20000000001</v>
      </c>
      <c r="K49" s="7">
        <f t="shared" si="2"/>
        <v>1448344.8</v>
      </c>
      <c r="L49" s="135" t="s">
        <v>169</v>
      </c>
      <c r="M49" s="4" t="s">
        <v>183</v>
      </c>
    </row>
    <row r="50" spans="1:13" ht="21">
      <c r="A50" s="40" t="s">
        <v>55</v>
      </c>
      <c r="B50" s="41">
        <v>3</v>
      </c>
      <c r="C50" s="42" t="s">
        <v>129</v>
      </c>
      <c r="D50" s="43">
        <v>1680</v>
      </c>
      <c r="E50" s="43">
        <v>5040</v>
      </c>
      <c r="F50" s="105">
        <v>309</v>
      </c>
      <c r="G50" s="45">
        <f t="shared" si="11"/>
        <v>1557360</v>
      </c>
      <c r="H50" s="45">
        <f t="shared" si="12"/>
        <v>77868</v>
      </c>
      <c r="I50" s="45">
        <f t="shared" si="13"/>
        <v>1479492</v>
      </c>
      <c r="J50" s="7">
        <f t="shared" si="1"/>
        <v>109015.20000000001</v>
      </c>
      <c r="K50" s="7">
        <f t="shared" si="2"/>
        <v>1448344.8</v>
      </c>
      <c r="L50" s="135" t="s">
        <v>170</v>
      </c>
      <c r="M50" s="4" t="s">
        <v>183</v>
      </c>
    </row>
    <row r="51" spans="1:13" ht="21">
      <c r="A51" s="40" t="s">
        <v>56</v>
      </c>
      <c r="B51" s="41">
        <v>3</v>
      </c>
      <c r="C51" s="42" t="s">
        <v>129</v>
      </c>
      <c r="D51" s="43">
        <v>1680</v>
      </c>
      <c r="E51" s="43">
        <v>5040</v>
      </c>
      <c r="F51" s="105">
        <v>309</v>
      </c>
      <c r="G51" s="45">
        <f t="shared" si="11"/>
        <v>1557360</v>
      </c>
      <c r="H51" s="45">
        <f t="shared" si="12"/>
        <v>77868</v>
      </c>
      <c r="I51" s="45">
        <f t="shared" si="13"/>
        <v>1479492</v>
      </c>
      <c r="J51" s="7">
        <f t="shared" si="1"/>
        <v>109015.20000000001</v>
      </c>
      <c r="K51" s="7">
        <f t="shared" si="2"/>
        <v>1448344.8</v>
      </c>
      <c r="L51" s="135"/>
      <c r="M51" s="4" t="s">
        <v>183</v>
      </c>
    </row>
    <row r="52" spans="1:13" ht="21">
      <c r="A52" s="40" t="s">
        <v>57</v>
      </c>
      <c r="B52" s="41">
        <v>4</v>
      </c>
      <c r="C52" s="42" t="s">
        <v>136</v>
      </c>
      <c r="D52" s="43">
        <v>2138</v>
      </c>
      <c r="E52" s="43">
        <v>8552</v>
      </c>
      <c r="F52" s="105">
        <v>330</v>
      </c>
      <c r="G52" s="45">
        <f t="shared" si="11"/>
        <v>2822160</v>
      </c>
      <c r="H52" s="45">
        <f t="shared" si="12"/>
        <v>141108</v>
      </c>
      <c r="I52" s="45">
        <f t="shared" si="13"/>
        <v>2681052</v>
      </c>
      <c r="J52" s="7">
        <f t="shared" si="1"/>
        <v>197551.2</v>
      </c>
      <c r="K52" s="7">
        <f t="shared" si="2"/>
        <v>2624608.7999999998</v>
      </c>
      <c r="L52" s="135"/>
      <c r="M52" s="4" t="s">
        <v>184</v>
      </c>
    </row>
    <row r="53" spans="1:13" ht="21">
      <c r="A53" s="46" t="s">
        <v>58</v>
      </c>
      <c r="B53" s="47">
        <v>4</v>
      </c>
      <c r="C53" s="48" t="s">
        <v>131</v>
      </c>
      <c r="D53" s="49">
        <v>2281.1</v>
      </c>
      <c r="E53" s="49">
        <v>9124.4</v>
      </c>
      <c r="F53" s="113">
        <v>330</v>
      </c>
      <c r="G53" s="50">
        <f t="shared" si="11"/>
        <v>3011052</v>
      </c>
      <c r="H53" s="50">
        <f t="shared" si="12"/>
        <v>150552.6</v>
      </c>
      <c r="I53" s="50">
        <f t="shared" si="13"/>
        <v>2860499.4</v>
      </c>
      <c r="J53" s="7">
        <f t="shared" si="1"/>
        <v>210773.64</v>
      </c>
      <c r="K53" s="7">
        <f t="shared" si="2"/>
        <v>2800278.36</v>
      </c>
      <c r="L53" s="135" t="s">
        <v>171</v>
      </c>
      <c r="M53" s="4" t="s">
        <v>183</v>
      </c>
    </row>
    <row r="54" spans="1:13" ht="21">
      <c r="A54" s="46" t="s">
        <v>59</v>
      </c>
      <c r="B54" s="47">
        <v>3</v>
      </c>
      <c r="C54" s="48" t="s">
        <v>132</v>
      </c>
      <c r="D54" s="49">
        <v>1560</v>
      </c>
      <c r="E54" s="49">
        <v>4680</v>
      </c>
      <c r="F54" s="113">
        <v>309</v>
      </c>
      <c r="G54" s="50">
        <f t="shared" si="11"/>
        <v>1446120</v>
      </c>
      <c r="H54" s="50">
        <f t="shared" si="12"/>
        <v>72306</v>
      </c>
      <c r="I54" s="50">
        <f t="shared" si="13"/>
        <v>1373814</v>
      </c>
      <c r="J54" s="7">
        <f t="shared" si="1"/>
        <v>101228.40000000001</v>
      </c>
      <c r="K54" s="7">
        <f t="shared" si="2"/>
        <v>1344891.6</v>
      </c>
      <c r="L54" s="135" t="s">
        <v>171</v>
      </c>
      <c r="M54" s="4" t="s">
        <v>183</v>
      </c>
    </row>
    <row r="55" spans="1:13" ht="21">
      <c r="A55" s="46" t="s">
        <v>60</v>
      </c>
      <c r="B55" s="47">
        <v>3</v>
      </c>
      <c r="C55" s="48" t="s">
        <v>132</v>
      </c>
      <c r="D55" s="49">
        <v>1560</v>
      </c>
      <c r="E55" s="49">
        <v>4680</v>
      </c>
      <c r="F55" s="113">
        <v>309</v>
      </c>
      <c r="G55" s="50">
        <f t="shared" si="11"/>
        <v>1446120</v>
      </c>
      <c r="H55" s="50">
        <f t="shared" si="12"/>
        <v>72306</v>
      </c>
      <c r="I55" s="50">
        <f t="shared" si="13"/>
        <v>1373814</v>
      </c>
      <c r="J55" s="7">
        <f t="shared" si="1"/>
        <v>101228.40000000001</v>
      </c>
      <c r="K55" s="7">
        <f t="shared" si="2"/>
        <v>1344891.6</v>
      </c>
      <c r="L55" s="135" t="s">
        <v>193</v>
      </c>
      <c r="M55" s="4" t="s">
        <v>183</v>
      </c>
    </row>
    <row r="56" spans="1:13" ht="21">
      <c r="A56" s="46" t="s">
        <v>61</v>
      </c>
      <c r="B56" s="47">
        <v>3</v>
      </c>
      <c r="C56" s="48" t="s">
        <v>132</v>
      </c>
      <c r="D56" s="49">
        <v>1560</v>
      </c>
      <c r="E56" s="49">
        <v>4680</v>
      </c>
      <c r="F56" s="113">
        <v>309</v>
      </c>
      <c r="G56" s="50">
        <f t="shared" si="11"/>
        <v>1446120</v>
      </c>
      <c r="H56" s="50">
        <f t="shared" si="12"/>
        <v>72306</v>
      </c>
      <c r="I56" s="50">
        <f t="shared" si="13"/>
        <v>1373814</v>
      </c>
      <c r="J56" s="7">
        <f>G56*7%</f>
        <v>101228.40000000001</v>
      </c>
      <c r="K56" s="7">
        <f t="shared" si="2"/>
        <v>1344891.6</v>
      </c>
      <c r="L56" s="135" t="s">
        <v>209</v>
      </c>
      <c r="M56" s="4" t="s">
        <v>183</v>
      </c>
    </row>
    <row r="57" spans="1:13" ht="21">
      <c r="A57" s="46" t="s">
        <v>62</v>
      </c>
      <c r="B57" s="47">
        <v>3</v>
      </c>
      <c r="C57" s="48" t="s">
        <v>132</v>
      </c>
      <c r="D57" s="49">
        <v>1560</v>
      </c>
      <c r="E57" s="49">
        <v>4680</v>
      </c>
      <c r="F57" s="113">
        <v>309</v>
      </c>
      <c r="G57" s="50">
        <f t="shared" si="11"/>
        <v>1446120</v>
      </c>
      <c r="H57" s="50">
        <f t="shared" si="12"/>
        <v>72306</v>
      </c>
      <c r="I57" s="50">
        <f t="shared" si="13"/>
        <v>1373814</v>
      </c>
      <c r="J57" s="7">
        <f t="shared" si="1"/>
        <v>101228.40000000001</v>
      </c>
      <c r="K57" s="7">
        <f t="shared" si="2"/>
        <v>1344891.6</v>
      </c>
      <c r="L57" s="135"/>
      <c r="M57" s="4" t="s">
        <v>183</v>
      </c>
    </row>
    <row r="58" spans="1:13" ht="21">
      <c r="A58" s="46" t="s">
        <v>63</v>
      </c>
      <c r="B58" s="47">
        <v>3</v>
      </c>
      <c r="C58" s="48" t="s">
        <v>132</v>
      </c>
      <c r="D58" s="49">
        <v>1560</v>
      </c>
      <c r="E58" s="49">
        <v>4680</v>
      </c>
      <c r="F58" s="113">
        <v>309</v>
      </c>
      <c r="G58" s="50">
        <f t="shared" si="11"/>
        <v>1446120</v>
      </c>
      <c r="H58" s="50">
        <f>G58*5%</f>
        <v>72306</v>
      </c>
      <c r="I58" s="50">
        <f t="shared" si="13"/>
        <v>1373814</v>
      </c>
      <c r="J58" s="7">
        <f t="shared" si="1"/>
        <v>101228.40000000001</v>
      </c>
      <c r="K58" s="7">
        <f t="shared" si="2"/>
        <v>1344891.6</v>
      </c>
      <c r="L58" s="136" t="s">
        <v>174</v>
      </c>
      <c r="M58" s="76" t="s">
        <v>183</v>
      </c>
    </row>
    <row r="59" spans="1:13" ht="21">
      <c r="A59" s="46" t="s">
        <v>64</v>
      </c>
      <c r="B59" s="47">
        <v>3</v>
      </c>
      <c r="C59" s="48" t="s">
        <v>132</v>
      </c>
      <c r="D59" s="49">
        <v>1560</v>
      </c>
      <c r="E59" s="49">
        <v>4680</v>
      </c>
      <c r="F59" s="113">
        <v>309</v>
      </c>
      <c r="G59" s="50">
        <f t="shared" si="11"/>
        <v>1446120</v>
      </c>
      <c r="H59" s="50">
        <f>G59*5%</f>
        <v>72306</v>
      </c>
      <c r="I59" s="50">
        <f t="shared" si="13"/>
        <v>1373814</v>
      </c>
      <c r="J59" s="7">
        <f t="shared" si="1"/>
        <v>101228.40000000001</v>
      </c>
      <c r="K59" s="7">
        <f t="shared" si="2"/>
        <v>1344891.6</v>
      </c>
      <c r="L59" s="136" t="s">
        <v>174</v>
      </c>
      <c r="M59" s="76" t="s">
        <v>183</v>
      </c>
    </row>
    <row r="60" spans="1:13" ht="21">
      <c r="A60" s="46" t="s">
        <v>65</v>
      </c>
      <c r="B60" s="47">
        <v>3</v>
      </c>
      <c r="C60" s="48" t="s">
        <v>132</v>
      </c>
      <c r="D60" s="49">
        <v>1560</v>
      </c>
      <c r="E60" s="49">
        <v>4680</v>
      </c>
      <c r="F60" s="113">
        <v>309</v>
      </c>
      <c r="G60" s="50">
        <f t="shared" si="11"/>
        <v>1446120</v>
      </c>
      <c r="H60" s="50">
        <f t="shared" ref="H60:H76" si="14">G60*5%</f>
        <v>72306</v>
      </c>
      <c r="I60" s="50">
        <f t="shared" si="13"/>
        <v>1373814</v>
      </c>
      <c r="J60" s="7">
        <f t="shared" si="1"/>
        <v>101228.40000000001</v>
      </c>
      <c r="K60" s="7">
        <f t="shared" si="2"/>
        <v>1344891.6</v>
      </c>
      <c r="L60" s="135"/>
      <c r="M60" s="4" t="s">
        <v>183</v>
      </c>
    </row>
    <row r="61" spans="1:13" ht="21">
      <c r="A61" s="46" t="s">
        <v>66</v>
      </c>
      <c r="B61" s="47">
        <v>3</v>
      </c>
      <c r="C61" s="48" t="s">
        <v>132</v>
      </c>
      <c r="D61" s="49">
        <v>1560</v>
      </c>
      <c r="E61" s="49">
        <v>4680</v>
      </c>
      <c r="F61" s="113">
        <v>309</v>
      </c>
      <c r="G61" s="50">
        <f t="shared" si="11"/>
        <v>1446120</v>
      </c>
      <c r="H61" s="50">
        <f t="shared" si="14"/>
        <v>72306</v>
      </c>
      <c r="I61" s="50">
        <f t="shared" si="13"/>
        <v>1373814</v>
      </c>
      <c r="J61" s="7">
        <f t="shared" si="1"/>
        <v>101228.40000000001</v>
      </c>
      <c r="K61" s="7">
        <f t="shared" si="2"/>
        <v>1344891.6</v>
      </c>
      <c r="L61" s="135"/>
      <c r="M61" s="4" t="s">
        <v>183</v>
      </c>
    </row>
    <row r="62" spans="1:13" ht="21">
      <c r="A62" s="46" t="s">
        <v>67</v>
      </c>
      <c r="B62" s="47">
        <v>4</v>
      </c>
      <c r="C62" s="48" t="s">
        <v>137</v>
      </c>
      <c r="D62" s="49">
        <v>1979.8</v>
      </c>
      <c r="E62" s="49">
        <v>7919.2</v>
      </c>
      <c r="F62" s="113">
        <v>330</v>
      </c>
      <c r="G62" s="50">
        <f t="shared" si="11"/>
        <v>2613336</v>
      </c>
      <c r="H62" s="50">
        <f t="shared" si="14"/>
        <v>130666.8</v>
      </c>
      <c r="I62" s="50">
        <f t="shared" si="13"/>
        <v>2482669.2000000002</v>
      </c>
      <c r="J62" s="7">
        <f t="shared" si="1"/>
        <v>182933.52000000002</v>
      </c>
      <c r="K62" s="7">
        <f t="shared" si="2"/>
        <v>2430402.48</v>
      </c>
      <c r="L62" s="135"/>
      <c r="M62" s="4" t="s">
        <v>184</v>
      </c>
    </row>
    <row r="63" spans="1:13" ht="21">
      <c r="A63" s="51" t="s">
        <v>68</v>
      </c>
      <c r="B63" s="52">
        <v>4</v>
      </c>
      <c r="C63" s="53" t="s">
        <v>136</v>
      </c>
      <c r="D63" s="54">
        <v>2138</v>
      </c>
      <c r="E63" s="54">
        <v>8552</v>
      </c>
      <c r="F63" s="114">
        <v>330</v>
      </c>
      <c r="G63" s="56">
        <f t="shared" si="11"/>
        <v>2822160</v>
      </c>
      <c r="H63" s="56">
        <f t="shared" si="14"/>
        <v>141108</v>
      </c>
      <c r="I63" s="56">
        <f>G63-H63</f>
        <v>2681052</v>
      </c>
      <c r="J63" s="7">
        <f t="shared" si="1"/>
        <v>197551.2</v>
      </c>
      <c r="K63" s="7">
        <f t="shared" si="2"/>
        <v>2624608.7999999998</v>
      </c>
      <c r="L63" s="135"/>
      <c r="M63" s="4" t="s">
        <v>183</v>
      </c>
    </row>
    <row r="64" spans="1:13" ht="21">
      <c r="A64" s="51" t="s">
        <v>69</v>
      </c>
      <c r="B64" s="52">
        <v>3</v>
      </c>
      <c r="C64" s="53" t="s">
        <v>129</v>
      </c>
      <c r="D64" s="54">
        <v>1680</v>
      </c>
      <c r="E64" s="54">
        <v>5040</v>
      </c>
      <c r="F64" s="114">
        <v>309</v>
      </c>
      <c r="G64" s="56">
        <f t="shared" si="11"/>
        <v>1557360</v>
      </c>
      <c r="H64" s="56">
        <f t="shared" si="14"/>
        <v>77868</v>
      </c>
      <c r="I64" s="56">
        <f>G64-H64</f>
        <v>1479492</v>
      </c>
      <c r="J64" s="7">
        <f t="shared" si="1"/>
        <v>109015.20000000001</v>
      </c>
      <c r="K64" s="7">
        <f t="shared" si="2"/>
        <v>1448344.8</v>
      </c>
      <c r="L64" s="137"/>
      <c r="M64" s="88" t="s">
        <v>183</v>
      </c>
    </row>
    <row r="65" spans="1:13" ht="21">
      <c r="A65" s="51" t="s">
        <v>70</v>
      </c>
      <c r="B65" s="52">
        <v>3</v>
      </c>
      <c r="C65" s="53" t="s">
        <v>129</v>
      </c>
      <c r="D65" s="54">
        <v>1680</v>
      </c>
      <c r="E65" s="54">
        <v>5040</v>
      </c>
      <c r="F65" s="114">
        <v>309</v>
      </c>
      <c r="G65" s="56">
        <f t="shared" si="11"/>
        <v>1557360</v>
      </c>
      <c r="H65" s="56">
        <f t="shared" si="14"/>
        <v>77868</v>
      </c>
      <c r="I65" s="56">
        <f t="shared" ref="I65:I77" si="15">G65-H65</f>
        <v>1479492</v>
      </c>
      <c r="J65" s="7">
        <f t="shared" si="1"/>
        <v>109015.20000000001</v>
      </c>
      <c r="K65" s="7">
        <f t="shared" si="2"/>
        <v>1448344.8</v>
      </c>
      <c r="L65" s="137"/>
      <c r="M65" s="88" t="s">
        <v>184</v>
      </c>
    </row>
    <row r="66" spans="1:13" ht="21">
      <c r="A66" s="51" t="s">
        <v>71</v>
      </c>
      <c r="B66" s="52">
        <v>3</v>
      </c>
      <c r="C66" s="58" t="s">
        <v>129</v>
      </c>
      <c r="D66" s="54">
        <v>1680</v>
      </c>
      <c r="E66" s="54">
        <v>5040</v>
      </c>
      <c r="F66" s="114">
        <v>309</v>
      </c>
      <c r="G66" s="56">
        <f t="shared" si="11"/>
        <v>1557360</v>
      </c>
      <c r="H66" s="56">
        <f t="shared" si="14"/>
        <v>77868</v>
      </c>
      <c r="I66" s="56">
        <f t="shared" si="15"/>
        <v>1479492</v>
      </c>
      <c r="J66" s="7">
        <f t="shared" si="1"/>
        <v>109015.20000000001</v>
      </c>
      <c r="K66" s="7">
        <f t="shared" si="2"/>
        <v>1448344.8</v>
      </c>
      <c r="L66" s="137"/>
      <c r="M66" s="88" t="s">
        <v>183</v>
      </c>
    </row>
    <row r="67" spans="1:13" ht="21">
      <c r="A67" s="51" t="s">
        <v>72</v>
      </c>
      <c r="B67" s="52">
        <v>3</v>
      </c>
      <c r="C67" s="58" t="s">
        <v>129</v>
      </c>
      <c r="D67" s="54">
        <v>1680</v>
      </c>
      <c r="E67" s="54">
        <v>5040</v>
      </c>
      <c r="F67" s="114">
        <v>309</v>
      </c>
      <c r="G67" s="56">
        <f t="shared" si="11"/>
        <v>1557360</v>
      </c>
      <c r="H67" s="56">
        <f t="shared" si="14"/>
        <v>77868</v>
      </c>
      <c r="I67" s="56">
        <f t="shared" si="15"/>
        <v>1479492</v>
      </c>
      <c r="J67" s="7">
        <f t="shared" si="1"/>
        <v>109015.20000000001</v>
      </c>
      <c r="K67" s="7">
        <f t="shared" si="2"/>
        <v>1448344.8</v>
      </c>
      <c r="L67" s="136" t="s">
        <v>173</v>
      </c>
      <c r="M67" s="76" t="s">
        <v>183</v>
      </c>
    </row>
    <row r="68" spans="1:13" ht="21">
      <c r="A68" s="51" t="s">
        <v>73</v>
      </c>
      <c r="B68" s="52">
        <v>3</v>
      </c>
      <c r="C68" s="58" t="s">
        <v>129</v>
      </c>
      <c r="D68" s="54">
        <v>1680</v>
      </c>
      <c r="E68" s="54">
        <v>5040</v>
      </c>
      <c r="F68" s="114">
        <v>309</v>
      </c>
      <c r="G68" s="56">
        <f t="shared" si="11"/>
        <v>1557360</v>
      </c>
      <c r="H68" s="56">
        <f t="shared" si="14"/>
        <v>77868</v>
      </c>
      <c r="I68" s="56">
        <f t="shared" si="15"/>
        <v>1479492</v>
      </c>
      <c r="J68" s="7">
        <f t="shared" si="1"/>
        <v>109015.20000000001</v>
      </c>
      <c r="K68" s="7">
        <f>G68-J68</f>
        <v>1448344.8</v>
      </c>
      <c r="L68" s="136"/>
      <c r="M68" s="76" t="s">
        <v>184</v>
      </c>
    </row>
    <row r="69" spans="1:13" ht="21">
      <c r="A69" s="51" t="s">
        <v>74</v>
      </c>
      <c r="B69" s="52">
        <v>3</v>
      </c>
      <c r="C69" s="58" t="s">
        <v>129</v>
      </c>
      <c r="D69" s="54">
        <v>1680</v>
      </c>
      <c r="E69" s="54">
        <v>5040</v>
      </c>
      <c r="F69" s="114">
        <v>309</v>
      </c>
      <c r="G69" s="56">
        <f t="shared" si="11"/>
        <v>1557360</v>
      </c>
      <c r="H69" s="56">
        <f t="shared" si="14"/>
        <v>77868</v>
      </c>
      <c r="I69" s="56">
        <f t="shared" si="15"/>
        <v>1479492</v>
      </c>
      <c r="J69" s="7">
        <f t="shared" si="1"/>
        <v>109015.20000000001</v>
      </c>
      <c r="K69" s="7">
        <f t="shared" si="2"/>
        <v>1448344.8</v>
      </c>
      <c r="L69" s="136"/>
      <c r="M69" s="76" t="s">
        <v>184</v>
      </c>
    </row>
    <row r="70" spans="1:13" ht="21">
      <c r="A70" s="51" t="s">
        <v>75</v>
      </c>
      <c r="B70" s="52">
        <v>3</v>
      </c>
      <c r="C70" s="58" t="s">
        <v>129</v>
      </c>
      <c r="D70" s="54">
        <v>1680</v>
      </c>
      <c r="E70" s="54">
        <v>5040</v>
      </c>
      <c r="F70" s="114">
        <v>309</v>
      </c>
      <c r="G70" s="56">
        <f t="shared" ref="G70:G106" si="16">E70*F70</f>
        <v>1557360</v>
      </c>
      <c r="H70" s="56">
        <f t="shared" si="14"/>
        <v>77868</v>
      </c>
      <c r="I70" s="56">
        <f t="shared" si="15"/>
        <v>1479492</v>
      </c>
      <c r="J70" s="7">
        <f t="shared" si="1"/>
        <v>109015.20000000001</v>
      </c>
      <c r="K70" s="7">
        <f t="shared" si="2"/>
        <v>1448344.8</v>
      </c>
      <c r="L70" s="135"/>
      <c r="M70" s="4" t="s">
        <v>183</v>
      </c>
    </row>
    <row r="71" spans="1:13" ht="21">
      <c r="A71" s="51" t="s">
        <v>76</v>
      </c>
      <c r="B71" s="52">
        <v>3</v>
      </c>
      <c r="C71" s="58" t="s">
        <v>129</v>
      </c>
      <c r="D71" s="54">
        <v>1680</v>
      </c>
      <c r="E71" s="54">
        <v>5040</v>
      </c>
      <c r="F71" s="114">
        <v>309</v>
      </c>
      <c r="G71" s="56">
        <f t="shared" si="16"/>
        <v>1557360</v>
      </c>
      <c r="H71" s="56">
        <f t="shared" si="14"/>
        <v>77868</v>
      </c>
      <c r="I71" s="56">
        <f t="shared" si="15"/>
        <v>1479492</v>
      </c>
      <c r="J71" s="7">
        <f t="shared" ref="J71:J73" si="17">G71*7%</f>
        <v>109015.20000000001</v>
      </c>
      <c r="K71" s="7">
        <f t="shared" ref="K71:K82" si="18">G71-J71</f>
        <v>1448344.8</v>
      </c>
      <c r="L71" s="136"/>
      <c r="M71" s="76" t="s">
        <v>183</v>
      </c>
    </row>
    <row r="72" spans="1:13" ht="21">
      <c r="A72" s="51" t="s">
        <v>77</v>
      </c>
      <c r="B72" s="59">
        <v>4</v>
      </c>
      <c r="C72" s="55" t="s">
        <v>138</v>
      </c>
      <c r="D72" s="60">
        <v>3119.3</v>
      </c>
      <c r="E72" s="60">
        <v>12477.2</v>
      </c>
      <c r="F72" s="103">
        <v>330</v>
      </c>
      <c r="G72" s="56">
        <f t="shared" si="16"/>
        <v>4117476.0000000005</v>
      </c>
      <c r="H72" s="56">
        <f t="shared" si="14"/>
        <v>205873.80000000005</v>
      </c>
      <c r="I72" s="56">
        <f t="shared" si="15"/>
        <v>3911602.2</v>
      </c>
      <c r="J72" s="7">
        <f t="shared" si="17"/>
        <v>288223.32000000007</v>
      </c>
      <c r="K72" s="7">
        <f t="shared" si="18"/>
        <v>3829252.6800000006</v>
      </c>
      <c r="L72" s="138"/>
      <c r="M72" s="77" t="s">
        <v>184</v>
      </c>
    </row>
    <row r="73" spans="1:13" ht="21">
      <c r="A73" s="16" t="s">
        <v>78</v>
      </c>
      <c r="B73" s="17">
        <v>4</v>
      </c>
      <c r="C73" s="18" t="s">
        <v>137</v>
      </c>
      <c r="D73" s="66">
        <v>1979.8</v>
      </c>
      <c r="E73" s="66">
        <v>7919.2</v>
      </c>
      <c r="F73" s="104">
        <v>330</v>
      </c>
      <c r="G73" s="19">
        <f t="shared" si="16"/>
        <v>2613336</v>
      </c>
      <c r="H73" s="19">
        <f t="shared" si="14"/>
        <v>130666.8</v>
      </c>
      <c r="I73" s="19">
        <f t="shared" si="15"/>
        <v>2482669.2000000002</v>
      </c>
      <c r="J73" s="7">
        <f t="shared" si="17"/>
        <v>182933.52000000002</v>
      </c>
      <c r="K73" s="7">
        <f t="shared" si="18"/>
        <v>2430402.48</v>
      </c>
      <c r="L73" s="136"/>
      <c r="M73" s="76" t="s">
        <v>184</v>
      </c>
    </row>
    <row r="74" spans="1:13" ht="21">
      <c r="A74" s="16" t="s">
        <v>79</v>
      </c>
      <c r="B74" s="17">
        <v>3</v>
      </c>
      <c r="C74" s="18" t="s">
        <v>132</v>
      </c>
      <c r="D74" s="66">
        <v>1560</v>
      </c>
      <c r="E74" s="66">
        <v>4680</v>
      </c>
      <c r="F74" s="104">
        <v>309</v>
      </c>
      <c r="G74" s="19">
        <f t="shared" si="16"/>
        <v>1446120</v>
      </c>
      <c r="H74" s="19">
        <f t="shared" si="14"/>
        <v>72306</v>
      </c>
      <c r="I74" s="19">
        <f t="shared" si="15"/>
        <v>1373814</v>
      </c>
      <c r="J74" s="7">
        <f>G74*7%</f>
        <v>101228.40000000001</v>
      </c>
      <c r="K74" s="7">
        <f t="shared" si="18"/>
        <v>1344891.6</v>
      </c>
      <c r="L74" s="136" t="s">
        <v>194</v>
      </c>
      <c r="M74" s="76" t="s">
        <v>183</v>
      </c>
    </row>
    <row r="75" spans="1:13" ht="21">
      <c r="A75" s="16" t="s">
        <v>80</v>
      </c>
      <c r="B75" s="17">
        <v>3</v>
      </c>
      <c r="C75" s="18" t="s">
        <v>132</v>
      </c>
      <c r="D75" s="66">
        <v>1560</v>
      </c>
      <c r="E75" s="66">
        <v>4680</v>
      </c>
      <c r="F75" s="104">
        <v>309</v>
      </c>
      <c r="G75" s="19">
        <f t="shared" si="16"/>
        <v>1446120</v>
      </c>
      <c r="H75" s="19">
        <f t="shared" si="14"/>
        <v>72306</v>
      </c>
      <c r="I75" s="19">
        <f t="shared" si="15"/>
        <v>1373814</v>
      </c>
      <c r="J75" s="7">
        <f t="shared" ref="J75:J138" si="19">G75*7%</f>
        <v>101228.40000000001</v>
      </c>
      <c r="K75" s="7">
        <f t="shared" si="18"/>
        <v>1344891.6</v>
      </c>
      <c r="L75" s="136" t="s">
        <v>195</v>
      </c>
      <c r="M75" s="76" t="s">
        <v>183</v>
      </c>
    </row>
    <row r="76" spans="1:13" ht="21">
      <c r="A76" s="16" t="s">
        <v>81</v>
      </c>
      <c r="B76" s="17">
        <v>3</v>
      </c>
      <c r="C76" s="18" t="s">
        <v>132</v>
      </c>
      <c r="D76" s="66">
        <v>1560</v>
      </c>
      <c r="E76" s="66">
        <v>4680</v>
      </c>
      <c r="F76" s="104">
        <v>309</v>
      </c>
      <c r="G76" s="19">
        <f t="shared" si="16"/>
        <v>1446120</v>
      </c>
      <c r="H76" s="19">
        <f t="shared" si="14"/>
        <v>72306</v>
      </c>
      <c r="I76" s="19">
        <f t="shared" si="15"/>
        <v>1373814</v>
      </c>
      <c r="J76" s="7">
        <f t="shared" si="19"/>
        <v>101228.40000000001</v>
      </c>
      <c r="K76" s="7">
        <f t="shared" si="18"/>
        <v>1344891.6</v>
      </c>
      <c r="L76" s="136"/>
      <c r="M76" s="76" t="s">
        <v>183</v>
      </c>
    </row>
    <row r="77" spans="1:13" ht="21">
      <c r="A77" s="16" t="s">
        <v>82</v>
      </c>
      <c r="B77" s="17">
        <v>3</v>
      </c>
      <c r="C77" s="18" t="s">
        <v>132</v>
      </c>
      <c r="D77" s="66">
        <v>1560</v>
      </c>
      <c r="E77" s="66">
        <v>4680</v>
      </c>
      <c r="F77" s="104">
        <v>309</v>
      </c>
      <c r="G77" s="19">
        <f t="shared" si="16"/>
        <v>1446120</v>
      </c>
      <c r="H77" s="19">
        <f>G77*5%</f>
        <v>72306</v>
      </c>
      <c r="I77" s="19">
        <f t="shared" si="15"/>
        <v>1373814</v>
      </c>
      <c r="J77" s="7">
        <f t="shared" si="19"/>
        <v>101228.40000000001</v>
      </c>
      <c r="K77" s="7">
        <f t="shared" si="18"/>
        <v>1344891.6</v>
      </c>
      <c r="L77" s="136" t="s">
        <v>196</v>
      </c>
      <c r="M77" s="76" t="s">
        <v>183</v>
      </c>
    </row>
    <row r="78" spans="1:13" ht="21">
      <c r="A78" s="16" t="s">
        <v>83</v>
      </c>
      <c r="B78" s="17">
        <v>3</v>
      </c>
      <c r="C78" s="18" t="s">
        <v>132</v>
      </c>
      <c r="D78" s="66">
        <v>1560</v>
      </c>
      <c r="E78" s="66">
        <v>4680</v>
      </c>
      <c r="F78" s="104">
        <v>309</v>
      </c>
      <c r="G78" s="19">
        <f t="shared" si="16"/>
        <v>1446120</v>
      </c>
      <c r="H78" s="19">
        <f>G78*5%</f>
        <v>72306</v>
      </c>
      <c r="I78" s="19">
        <f>G78-H78</f>
        <v>1373814</v>
      </c>
      <c r="J78" s="7">
        <f t="shared" si="19"/>
        <v>101228.40000000001</v>
      </c>
      <c r="K78" s="7">
        <f t="shared" si="18"/>
        <v>1344891.6</v>
      </c>
      <c r="L78" s="136" t="s">
        <v>197</v>
      </c>
      <c r="M78" s="76" t="s">
        <v>183</v>
      </c>
    </row>
    <row r="79" spans="1:13" ht="21">
      <c r="A79" s="16" t="s">
        <v>84</v>
      </c>
      <c r="B79" s="17">
        <v>3</v>
      </c>
      <c r="C79" s="18" t="s">
        <v>132</v>
      </c>
      <c r="D79" s="66">
        <v>1560</v>
      </c>
      <c r="E79" s="66">
        <v>4680</v>
      </c>
      <c r="F79" s="104">
        <v>309</v>
      </c>
      <c r="G79" s="19">
        <f t="shared" si="16"/>
        <v>1446120</v>
      </c>
      <c r="H79" s="19">
        <f t="shared" ref="H79:H94" si="20">G79*5%</f>
        <v>72306</v>
      </c>
      <c r="I79" s="19">
        <f>G79-H79</f>
        <v>1373814</v>
      </c>
      <c r="J79" s="7">
        <f t="shared" si="19"/>
        <v>101228.40000000001</v>
      </c>
      <c r="K79" s="7">
        <f t="shared" si="18"/>
        <v>1344891.6</v>
      </c>
      <c r="L79" s="136" t="s">
        <v>197</v>
      </c>
      <c r="M79" s="76" t="s">
        <v>183</v>
      </c>
    </row>
    <row r="80" spans="1:13" ht="21">
      <c r="A80" s="16" t="s">
        <v>85</v>
      </c>
      <c r="B80" s="17">
        <v>3</v>
      </c>
      <c r="C80" s="18" t="s">
        <v>132</v>
      </c>
      <c r="D80" s="66">
        <v>1560</v>
      </c>
      <c r="E80" s="66">
        <v>4680</v>
      </c>
      <c r="F80" s="104">
        <v>309</v>
      </c>
      <c r="G80" s="19">
        <f t="shared" si="16"/>
        <v>1446120</v>
      </c>
      <c r="H80" s="19">
        <f t="shared" si="20"/>
        <v>72306</v>
      </c>
      <c r="I80" s="19">
        <f t="shared" ref="I80:I111" si="21">G80-H80</f>
        <v>1373814</v>
      </c>
      <c r="J80" s="7">
        <f t="shared" si="19"/>
        <v>101228.40000000001</v>
      </c>
      <c r="K80" s="7">
        <f t="shared" si="18"/>
        <v>1344891.6</v>
      </c>
      <c r="L80" s="136"/>
      <c r="M80" s="76" t="s">
        <v>184</v>
      </c>
    </row>
    <row r="81" spans="1:13" ht="21">
      <c r="A81" s="16" t="s">
        <v>86</v>
      </c>
      <c r="B81" s="17">
        <v>3</v>
      </c>
      <c r="C81" s="18" t="s">
        <v>132</v>
      </c>
      <c r="D81" s="66">
        <v>1560</v>
      </c>
      <c r="E81" s="66">
        <v>4680</v>
      </c>
      <c r="F81" s="104">
        <v>309</v>
      </c>
      <c r="G81" s="19">
        <f t="shared" si="16"/>
        <v>1446120</v>
      </c>
      <c r="H81" s="19">
        <f t="shared" si="20"/>
        <v>72306</v>
      </c>
      <c r="I81" s="19">
        <f t="shared" si="21"/>
        <v>1373814</v>
      </c>
      <c r="J81" s="7">
        <f t="shared" si="19"/>
        <v>101228.40000000001</v>
      </c>
      <c r="K81" s="7">
        <f t="shared" si="18"/>
        <v>1344891.6</v>
      </c>
      <c r="L81" s="136"/>
      <c r="M81" s="76" t="s">
        <v>184</v>
      </c>
    </row>
    <row r="82" spans="1:13" ht="21">
      <c r="A82" s="16" t="s">
        <v>87</v>
      </c>
      <c r="B82" s="17">
        <v>3</v>
      </c>
      <c r="C82" s="18" t="s">
        <v>132</v>
      </c>
      <c r="D82" s="66">
        <v>1560</v>
      </c>
      <c r="E82" s="66">
        <v>4680</v>
      </c>
      <c r="F82" s="104">
        <v>309</v>
      </c>
      <c r="G82" s="19">
        <f t="shared" si="16"/>
        <v>1446120</v>
      </c>
      <c r="H82" s="19">
        <f t="shared" si="20"/>
        <v>72306</v>
      </c>
      <c r="I82" s="19">
        <f t="shared" si="21"/>
        <v>1373814</v>
      </c>
      <c r="J82" s="7">
        <f t="shared" si="19"/>
        <v>101228.40000000001</v>
      </c>
      <c r="K82" s="7">
        <f t="shared" si="18"/>
        <v>1344891.6</v>
      </c>
      <c r="L82" s="136" t="s">
        <v>198</v>
      </c>
      <c r="M82" s="76" t="s">
        <v>183</v>
      </c>
    </row>
    <row r="83" spans="1:13" s="78" customFormat="1" ht="36">
      <c r="A83" s="202" t="s">
        <v>217</v>
      </c>
      <c r="B83" s="202"/>
      <c r="C83" s="202"/>
      <c r="D83" s="202"/>
      <c r="E83" s="202"/>
      <c r="F83" s="202"/>
      <c r="G83" s="202"/>
      <c r="H83" s="202"/>
      <c r="I83" s="202"/>
      <c r="J83" s="145"/>
      <c r="K83" s="145"/>
      <c r="L83" s="87"/>
      <c r="M83" s="87" t="s">
        <v>184</v>
      </c>
    </row>
    <row r="84" spans="1:13" ht="36" customHeight="1">
      <c r="A84" s="202"/>
      <c r="B84" s="202"/>
      <c r="C84" s="202"/>
      <c r="D84" s="202"/>
      <c r="E84" s="202"/>
      <c r="F84" s="202"/>
      <c r="G84" s="202"/>
      <c r="H84" s="202"/>
      <c r="I84" s="202"/>
      <c r="J84" s="146"/>
      <c r="K84" s="146"/>
      <c r="L84" s="147"/>
      <c r="M84" s="147"/>
    </row>
    <row r="85" spans="1:13" ht="36">
      <c r="A85" s="202"/>
      <c r="B85" s="202"/>
      <c r="C85" s="202"/>
      <c r="D85" s="202"/>
      <c r="E85" s="202"/>
      <c r="F85" s="202"/>
      <c r="G85" s="202"/>
      <c r="H85" s="202"/>
      <c r="I85" s="202"/>
      <c r="J85" s="146"/>
      <c r="K85" s="146"/>
      <c r="L85" s="147"/>
      <c r="M85" s="147"/>
    </row>
    <row r="86" spans="1:13" ht="36">
      <c r="A86" s="202"/>
      <c r="B86" s="202"/>
      <c r="C86" s="202"/>
      <c r="D86" s="202"/>
      <c r="E86" s="202"/>
      <c r="F86" s="202"/>
      <c r="G86" s="202"/>
      <c r="H86" s="202"/>
      <c r="I86" s="202"/>
      <c r="J86" s="146"/>
      <c r="K86" s="146"/>
      <c r="L86" s="147"/>
      <c r="M86" s="147"/>
    </row>
    <row r="87" spans="1:13" ht="84">
      <c r="A87" s="9" t="s">
        <v>2</v>
      </c>
      <c r="B87" s="12" t="s">
        <v>5</v>
      </c>
      <c r="C87" s="9" t="s">
        <v>6</v>
      </c>
      <c r="D87" s="11" t="s">
        <v>1</v>
      </c>
      <c r="E87" s="11" t="s">
        <v>0</v>
      </c>
      <c r="F87" s="111" t="s">
        <v>7</v>
      </c>
      <c r="G87" s="9" t="s">
        <v>3</v>
      </c>
      <c r="H87" s="9" t="s">
        <v>8</v>
      </c>
      <c r="I87" s="9" t="s">
        <v>9</v>
      </c>
      <c r="J87" s="9" t="s">
        <v>10</v>
      </c>
      <c r="K87" s="9" t="s">
        <v>9</v>
      </c>
      <c r="L87" s="9" t="s">
        <v>4</v>
      </c>
      <c r="M87" s="9" t="s">
        <v>182</v>
      </c>
    </row>
    <row r="88" spans="1:13" ht="21">
      <c r="A88" s="16" t="s">
        <v>88</v>
      </c>
      <c r="B88" s="17">
        <v>4</v>
      </c>
      <c r="C88" s="18" t="s">
        <v>139</v>
      </c>
      <c r="D88" s="66">
        <v>2497.4</v>
      </c>
      <c r="E88" s="66">
        <v>9989.6</v>
      </c>
      <c r="F88" s="104">
        <v>330</v>
      </c>
      <c r="G88" s="19">
        <f t="shared" si="16"/>
        <v>3296568</v>
      </c>
      <c r="H88" s="19">
        <f t="shared" si="20"/>
        <v>164828.40000000002</v>
      </c>
      <c r="I88" s="19">
        <f t="shared" si="21"/>
        <v>3131739.6</v>
      </c>
      <c r="J88" s="7">
        <f t="shared" si="19"/>
        <v>230759.76</v>
      </c>
      <c r="K88" s="7">
        <f>G88-J88</f>
        <v>3065808.24</v>
      </c>
      <c r="L88" s="76"/>
      <c r="M88" s="76" t="s">
        <v>183</v>
      </c>
    </row>
    <row r="89" spans="1:13" ht="21">
      <c r="A89" s="40" t="s">
        <v>89</v>
      </c>
      <c r="B89" s="67">
        <v>4</v>
      </c>
      <c r="C89" s="44" t="s">
        <v>140</v>
      </c>
      <c r="D89" s="68">
        <v>2091.6999999999998</v>
      </c>
      <c r="E89" s="68">
        <v>8366.7999999999993</v>
      </c>
      <c r="F89" s="105">
        <v>330</v>
      </c>
      <c r="G89" s="45">
        <f t="shared" si="16"/>
        <v>2761043.9999999995</v>
      </c>
      <c r="H89" s="45">
        <f t="shared" si="20"/>
        <v>138052.19999999998</v>
      </c>
      <c r="I89" s="45">
        <f t="shared" si="21"/>
        <v>2622991.7999999993</v>
      </c>
      <c r="J89" s="7">
        <f t="shared" si="19"/>
        <v>193273.08</v>
      </c>
      <c r="K89" s="7">
        <f t="shared" ref="K89:K105" si="22">G89-J89</f>
        <v>2567770.9199999995</v>
      </c>
      <c r="L89" s="76" t="s">
        <v>211</v>
      </c>
      <c r="M89" s="76" t="s">
        <v>183</v>
      </c>
    </row>
    <row r="90" spans="1:13" ht="21">
      <c r="A90" s="40" t="s">
        <v>90</v>
      </c>
      <c r="B90" s="67">
        <v>3</v>
      </c>
      <c r="C90" s="44" t="s">
        <v>132</v>
      </c>
      <c r="D90" s="68">
        <v>1560</v>
      </c>
      <c r="E90" s="68">
        <v>4680</v>
      </c>
      <c r="F90" s="105">
        <v>309</v>
      </c>
      <c r="G90" s="45">
        <f t="shared" si="16"/>
        <v>1446120</v>
      </c>
      <c r="H90" s="45">
        <f t="shared" si="20"/>
        <v>72306</v>
      </c>
      <c r="I90" s="45">
        <f t="shared" si="21"/>
        <v>1373814</v>
      </c>
      <c r="J90" s="7">
        <f t="shared" si="19"/>
        <v>101228.40000000001</v>
      </c>
      <c r="K90" s="7">
        <f t="shared" si="22"/>
        <v>1344891.6</v>
      </c>
      <c r="L90" s="76" t="s">
        <v>175</v>
      </c>
      <c r="M90" s="76" t="s">
        <v>183</v>
      </c>
    </row>
    <row r="91" spans="1:13" ht="21">
      <c r="A91" s="40" t="s">
        <v>91</v>
      </c>
      <c r="B91" s="67">
        <v>3</v>
      </c>
      <c r="C91" s="44" t="s">
        <v>132</v>
      </c>
      <c r="D91" s="68">
        <v>1560</v>
      </c>
      <c r="E91" s="68">
        <v>4680</v>
      </c>
      <c r="F91" s="105">
        <v>309</v>
      </c>
      <c r="G91" s="45">
        <f t="shared" si="16"/>
        <v>1446120</v>
      </c>
      <c r="H91" s="45">
        <f t="shared" si="20"/>
        <v>72306</v>
      </c>
      <c r="I91" s="45">
        <f t="shared" si="21"/>
        <v>1373814</v>
      </c>
      <c r="J91" s="7">
        <f t="shared" si="19"/>
        <v>101228.40000000001</v>
      </c>
      <c r="K91" s="7">
        <f t="shared" si="22"/>
        <v>1344891.6</v>
      </c>
      <c r="L91" s="76" t="s">
        <v>176</v>
      </c>
      <c r="M91" s="76" t="s">
        <v>183</v>
      </c>
    </row>
    <row r="92" spans="1:13" ht="21">
      <c r="A92" s="40" t="s">
        <v>92</v>
      </c>
      <c r="B92" s="67">
        <v>3</v>
      </c>
      <c r="C92" s="44" t="s">
        <v>132</v>
      </c>
      <c r="D92" s="68">
        <v>1560</v>
      </c>
      <c r="E92" s="68">
        <v>4680</v>
      </c>
      <c r="F92" s="105">
        <v>309</v>
      </c>
      <c r="G92" s="45">
        <f t="shared" si="16"/>
        <v>1446120</v>
      </c>
      <c r="H92" s="45">
        <f t="shared" si="20"/>
        <v>72306</v>
      </c>
      <c r="I92" s="45">
        <f t="shared" si="21"/>
        <v>1373814</v>
      </c>
      <c r="J92" s="7">
        <f t="shared" si="19"/>
        <v>101228.40000000001</v>
      </c>
      <c r="K92" s="7">
        <f t="shared" si="22"/>
        <v>1344891.6</v>
      </c>
      <c r="L92" s="76" t="s">
        <v>177</v>
      </c>
      <c r="M92" s="76" t="s">
        <v>183</v>
      </c>
    </row>
    <row r="93" spans="1:13" ht="21">
      <c r="A93" s="40" t="s">
        <v>93</v>
      </c>
      <c r="B93" s="67">
        <v>3</v>
      </c>
      <c r="C93" s="44" t="s">
        <v>132</v>
      </c>
      <c r="D93" s="68">
        <v>1560</v>
      </c>
      <c r="E93" s="68">
        <v>4680</v>
      </c>
      <c r="F93" s="105">
        <v>309</v>
      </c>
      <c r="G93" s="45">
        <f t="shared" si="16"/>
        <v>1446120</v>
      </c>
      <c r="H93" s="45">
        <f t="shared" si="20"/>
        <v>72306</v>
      </c>
      <c r="I93" s="45">
        <f t="shared" si="21"/>
        <v>1373814</v>
      </c>
      <c r="J93" s="7">
        <f t="shared" si="19"/>
        <v>101228.40000000001</v>
      </c>
      <c r="K93" s="7">
        <f t="shared" si="22"/>
        <v>1344891.6</v>
      </c>
      <c r="L93" s="76" t="s">
        <v>178</v>
      </c>
      <c r="M93" s="76" t="s">
        <v>183</v>
      </c>
    </row>
    <row r="94" spans="1:13" ht="21">
      <c r="A94" s="40" t="s">
        <v>94</v>
      </c>
      <c r="B94" s="67">
        <v>3</v>
      </c>
      <c r="C94" s="44" t="s">
        <v>132</v>
      </c>
      <c r="D94" s="68">
        <v>1560</v>
      </c>
      <c r="E94" s="68">
        <v>4680</v>
      </c>
      <c r="F94" s="105">
        <v>309</v>
      </c>
      <c r="G94" s="45">
        <f t="shared" si="16"/>
        <v>1446120</v>
      </c>
      <c r="H94" s="45">
        <f t="shared" si="20"/>
        <v>72306</v>
      </c>
      <c r="I94" s="45">
        <f t="shared" si="21"/>
        <v>1373814</v>
      </c>
      <c r="J94" s="7">
        <f t="shared" si="19"/>
        <v>101228.40000000001</v>
      </c>
      <c r="K94" s="7">
        <f t="shared" si="22"/>
        <v>1344891.6</v>
      </c>
      <c r="L94" s="76"/>
      <c r="M94" s="76" t="s">
        <v>183</v>
      </c>
    </row>
    <row r="95" spans="1:13" ht="21">
      <c r="A95" s="40" t="s">
        <v>95</v>
      </c>
      <c r="B95" s="67">
        <v>3</v>
      </c>
      <c r="C95" s="44" t="s">
        <v>132</v>
      </c>
      <c r="D95" s="68">
        <v>1560</v>
      </c>
      <c r="E95" s="68">
        <v>4680</v>
      </c>
      <c r="F95" s="105">
        <v>309</v>
      </c>
      <c r="G95" s="45">
        <f t="shared" si="16"/>
        <v>1446120</v>
      </c>
      <c r="H95" s="45">
        <f>G95*5%</f>
        <v>72306</v>
      </c>
      <c r="I95" s="45">
        <f t="shared" si="21"/>
        <v>1373814</v>
      </c>
      <c r="J95" s="7">
        <f t="shared" si="19"/>
        <v>101228.40000000001</v>
      </c>
      <c r="K95" s="7">
        <f t="shared" si="22"/>
        <v>1344891.6</v>
      </c>
      <c r="L95" s="76"/>
      <c r="M95" s="76" t="s">
        <v>183</v>
      </c>
    </row>
    <row r="96" spans="1:13" ht="21">
      <c r="A96" s="40" t="s">
        <v>96</v>
      </c>
      <c r="B96" s="67">
        <v>3</v>
      </c>
      <c r="C96" s="44" t="s">
        <v>132</v>
      </c>
      <c r="D96" s="68">
        <v>1560</v>
      </c>
      <c r="E96" s="68">
        <v>4680</v>
      </c>
      <c r="F96" s="105">
        <v>309</v>
      </c>
      <c r="G96" s="45">
        <f t="shared" si="16"/>
        <v>1446120</v>
      </c>
      <c r="H96" s="45">
        <f>G96*5%</f>
        <v>72306</v>
      </c>
      <c r="I96" s="45">
        <f t="shared" si="21"/>
        <v>1373814</v>
      </c>
      <c r="J96" s="7">
        <f t="shared" si="19"/>
        <v>101228.40000000001</v>
      </c>
      <c r="K96" s="7">
        <f t="shared" si="22"/>
        <v>1344891.6</v>
      </c>
      <c r="L96" s="76" t="s">
        <v>199</v>
      </c>
      <c r="M96" s="76" t="s">
        <v>183</v>
      </c>
    </row>
    <row r="97" spans="1:13" ht="21">
      <c r="A97" s="40" t="s">
        <v>97</v>
      </c>
      <c r="B97" s="67">
        <v>4</v>
      </c>
      <c r="C97" s="44" t="s">
        <v>132</v>
      </c>
      <c r="D97" s="68">
        <v>1560</v>
      </c>
      <c r="E97" s="68">
        <v>6240</v>
      </c>
      <c r="F97" s="105">
        <v>330</v>
      </c>
      <c r="G97" s="45">
        <f t="shared" si="16"/>
        <v>2059200</v>
      </c>
      <c r="H97" s="45">
        <f t="shared" ref="H97:H112" si="23">G97*5%</f>
        <v>102960</v>
      </c>
      <c r="I97" s="45">
        <f t="shared" si="21"/>
        <v>1956240</v>
      </c>
      <c r="J97" s="7">
        <f t="shared" si="19"/>
        <v>144144</v>
      </c>
      <c r="K97" s="7">
        <f t="shared" si="22"/>
        <v>1915056</v>
      </c>
      <c r="L97" s="76"/>
      <c r="M97" s="76" t="s">
        <v>183</v>
      </c>
    </row>
    <row r="98" spans="1:13" ht="21">
      <c r="A98" s="61" t="s">
        <v>98</v>
      </c>
      <c r="B98" s="62">
        <v>4</v>
      </c>
      <c r="C98" s="63" t="s">
        <v>141</v>
      </c>
      <c r="D98" s="64">
        <v>1829</v>
      </c>
      <c r="E98" s="64">
        <v>7316</v>
      </c>
      <c r="F98" s="106">
        <v>330</v>
      </c>
      <c r="G98" s="65">
        <f t="shared" si="16"/>
        <v>2414280</v>
      </c>
      <c r="H98" s="65">
        <f t="shared" si="23"/>
        <v>120714</v>
      </c>
      <c r="I98" s="65">
        <f t="shared" si="21"/>
        <v>2293566</v>
      </c>
      <c r="J98" s="7">
        <f t="shared" si="19"/>
        <v>168999.6</v>
      </c>
      <c r="K98" s="7">
        <f t="shared" si="22"/>
        <v>2245280.4</v>
      </c>
      <c r="L98" s="76"/>
      <c r="M98" s="76" t="s">
        <v>184</v>
      </c>
    </row>
    <row r="99" spans="1:13" ht="21">
      <c r="A99" s="61" t="s">
        <v>99</v>
      </c>
      <c r="B99" s="62">
        <v>3</v>
      </c>
      <c r="C99" s="63" t="s">
        <v>129</v>
      </c>
      <c r="D99" s="64">
        <v>1680</v>
      </c>
      <c r="E99" s="64">
        <v>5040</v>
      </c>
      <c r="F99" s="106">
        <v>309</v>
      </c>
      <c r="G99" s="65">
        <f t="shared" si="16"/>
        <v>1557360</v>
      </c>
      <c r="H99" s="65">
        <f t="shared" si="23"/>
        <v>77868</v>
      </c>
      <c r="I99" s="65">
        <f t="shared" si="21"/>
        <v>1479492</v>
      </c>
      <c r="J99" s="7">
        <f t="shared" si="19"/>
        <v>109015.20000000001</v>
      </c>
      <c r="K99" s="7">
        <f t="shared" si="22"/>
        <v>1448344.8</v>
      </c>
      <c r="L99" s="76"/>
      <c r="M99" s="76" t="s">
        <v>184</v>
      </c>
    </row>
    <row r="100" spans="1:13" ht="21">
      <c r="A100" s="61" t="s">
        <v>100</v>
      </c>
      <c r="B100" s="62">
        <v>3</v>
      </c>
      <c r="C100" s="92" t="s">
        <v>129</v>
      </c>
      <c r="D100" s="64">
        <v>1680</v>
      </c>
      <c r="E100" s="64">
        <v>5040</v>
      </c>
      <c r="F100" s="106">
        <v>309</v>
      </c>
      <c r="G100" s="65">
        <f t="shared" si="16"/>
        <v>1557360</v>
      </c>
      <c r="H100" s="65">
        <f t="shared" si="23"/>
        <v>77868</v>
      </c>
      <c r="I100" s="65">
        <f t="shared" si="21"/>
        <v>1479492</v>
      </c>
      <c r="J100" s="7">
        <f t="shared" si="19"/>
        <v>109015.20000000001</v>
      </c>
      <c r="K100" s="7">
        <f t="shared" si="22"/>
        <v>1448344.8</v>
      </c>
      <c r="L100" s="76"/>
      <c r="M100" s="76" t="s">
        <v>183</v>
      </c>
    </row>
    <row r="101" spans="1:13" ht="21">
      <c r="A101" s="61" t="s">
        <v>101</v>
      </c>
      <c r="B101" s="62">
        <v>3</v>
      </c>
      <c r="C101" s="63" t="s">
        <v>129</v>
      </c>
      <c r="D101" s="64">
        <v>1680</v>
      </c>
      <c r="E101" s="64">
        <v>5040</v>
      </c>
      <c r="F101" s="106">
        <v>309</v>
      </c>
      <c r="G101" s="65">
        <f t="shared" si="16"/>
        <v>1557360</v>
      </c>
      <c r="H101" s="65">
        <f t="shared" si="23"/>
        <v>77868</v>
      </c>
      <c r="I101" s="65">
        <f t="shared" si="21"/>
        <v>1479492</v>
      </c>
      <c r="J101" s="7">
        <f t="shared" si="19"/>
        <v>109015.20000000001</v>
      </c>
      <c r="K101" s="7">
        <f t="shared" si="22"/>
        <v>1448344.8</v>
      </c>
      <c r="L101" s="76"/>
      <c r="M101" s="76" t="s">
        <v>183</v>
      </c>
    </row>
    <row r="102" spans="1:13" ht="21">
      <c r="A102" s="61" t="s">
        <v>102</v>
      </c>
      <c r="B102" s="62">
        <v>3</v>
      </c>
      <c r="C102" s="63" t="s">
        <v>129</v>
      </c>
      <c r="D102" s="64">
        <v>1680</v>
      </c>
      <c r="E102" s="64">
        <v>5040</v>
      </c>
      <c r="F102" s="106">
        <v>309</v>
      </c>
      <c r="G102" s="65">
        <f t="shared" si="16"/>
        <v>1557360</v>
      </c>
      <c r="H102" s="65">
        <f t="shared" si="23"/>
        <v>77868</v>
      </c>
      <c r="I102" s="65">
        <f t="shared" si="21"/>
        <v>1479492</v>
      </c>
      <c r="J102" s="7">
        <f t="shared" si="19"/>
        <v>109015.20000000001</v>
      </c>
      <c r="K102" s="7">
        <f t="shared" si="22"/>
        <v>1448344.8</v>
      </c>
      <c r="L102" s="76"/>
      <c r="M102" s="76" t="s">
        <v>183</v>
      </c>
    </row>
    <row r="103" spans="1:13" ht="21">
      <c r="A103" s="61" t="s">
        <v>103</v>
      </c>
      <c r="B103" s="62">
        <v>3</v>
      </c>
      <c r="C103" s="63" t="s">
        <v>129</v>
      </c>
      <c r="D103" s="64">
        <v>1680</v>
      </c>
      <c r="E103" s="64">
        <v>5040</v>
      </c>
      <c r="F103" s="106">
        <v>309</v>
      </c>
      <c r="G103" s="65">
        <f t="shared" si="16"/>
        <v>1557360</v>
      </c>
      <c r="H103" s="65">
        <f t="shared" si="23"/>
        <v>77868</v>
      </c>
      <c r="I103" s="65">
        <f t="shared" si="21"/>
        <v>1479492</v>
      </c>
      <c r="J103" s="7">
        <f t="shared" si="19"/>
        <v>109015.20000000001</v>
      </c>
      <c r="K103" s="7">
        <f t="shared" si="22"/>
        <v>1448344.8</v>
      </c>
      <c r="L103" s="76"/>
      <c r="M103" s="76" t="s">
        <v>184</v>
      </c>
    </row>
    <row r="104" spans="1:13" ht="21">
      <c r="A104" s="61" t="s">
        <v>104</v>
      </c>
      <c r="B104" s="62">
        <v>3</v>
      </c>
      <c r="C104" s="63" t="s">
        <v>129</v>
      </c>
      <c r="D104" s="64">
        <v>1680</v>
      </c>
      <c r="E104" s="64">
        <v>5040</v>
      </c>
      <c r="F104" s="106">
        <v>309</v>
      </c>
      <c r="G104" s="65">
        <f t="shared" si="16"/>
        <v>1557360</v>
      </c>
      <c r="H104" s="65">
        <f t="shared" si="23"/>
        <v>77868</v>
      </c>
      <c r="I104" s="65">
        <f t="shared" si="21"/>
        <v>1479492</v>
      </c>
      <c r="J104" s="7">
        <f t="shared" si="19"/>
        <v>109015.20000000001</v>
      </c>
      <c r="K104" s="7">
        <f t="shared" si="22"/>
        <v>1448344.8</v>
      </c>
      <c r="L104" s="76"/>
      <c r="M104" s="76" t="s">
        <v>184</v>
      </c>
    </row>
    <row r="105" spans="1:13" ht="21">
      <c r="A105" s="61" t="s">
        <v>105</v>
      </c>
      <c r="B105" s="62">
        <v>3</v>
      </c>
      <c r="C105" s="63" t="s">
        <v>129</v>
      </c>
      <c r="D105" s="64">
        <v>1680</v>
      </c>
      <c r="E105" s="64">
        <v>5040</v>
      </c>
      <c r="F105" s="106">
        <v>309</v>
      </c>
      <c r="G105" s="65">
        <f t="shared" si="16"/>
        <v>1557360</v>
      </c>
      <c r="H105" s="65">
        <f t="shared" si="23"/>
        <v>77868</v>
      </c>
      <c r="I105" s="65">
        <f t="shared" si="21"/>
        <v>1479492</v>
      </c>
      <c r="J105" s="7">
        <f t="shared" si="19"/>
        <v>109015.20000000001</v>
      </c>
      <c r="K105" s="7">
        <f t="shared" si="22"/>
        <v>1448344.8</v>
      </c>
      <c r="L105" s="76"/>
      <c r="M105" s="76" t="s">
        <v>183</v>
      </c>
    </row>
    <row r="106" spans="1:13" ht="21">
      <c r="A106" s="61" t="s">
        <v>106</v>
      </c>
      <c r="B106" s="62">
        <v>4</v>
      </c>
      <c r="C106" s="63" t="s">
        <v>129</v>
      </c>
      <c r="D106" s="64">
        <v>1680</v>
      </c>
      <c r="E106" s="64">
        <v>6720</v>
      </c>
      <c r="F106" s="106">
        <v>330</v>
      </c>
      <c r="G106" s="65">
        <f t="shared" si="16"/>
        <v>2217600</v>
      </c>
      <c r="H106" s="65">
        <f t="shared" si="23"/>
        <v>110880</v>
      </c>
      <c r="I106" s="65">
        <f t="shared" si="21"/>
        <v>2106720</v>
      </c>
      <c r="J106" s="7">
        <f t="shared" si="19"/>
        <v>155232.00000000003</v>
      </c>
      <c r="K106" s="7">
        <f>G106-J106</f>
        <v>2062368</v>
      </c>
      <c r="L106" s="76"/>
      <c r="M106" s="76" t="s">
        <v>184</v>
      </c>
    </row>
    <row r="107" spans="1:13" ht="21">
      <c r="A107" s="69" t="s">
        <v>107</v>
      </c>
      <c r="B107" s="70">
        <v>4</v>
      </c>
      <c r="C107" s="71" t="s">
        <v>137</v>
      </c>
      <c r="D107" s="72">
        <v>1979.8</v>
      </c>
      <c r="E107" s="72">
        <v>7919.2</v>
      </c>
      <c r="F107" s="107">
        <v>330</v>
      </c>
      <c r="G107" s="73">
        <f t="shared" ref="G107:G138" si="24">E107*F107</f>
        <v>2613336</v>
      </c>
      <c r="H107" s="73">
        <f t="shared" si="23"/>
        <v>130666.8</v>
      </c>
      <c r="I107" s="73">
        <f t="shared" si="21"/>
        <v>2482669.2000000002</v>
      </c>
      <c r="J107" s="7">
        <f t="shared" si="19"/>
        <v>182933.52000000002</v>
      </c>
      <c r="K107" s="7">
        <f t="shared" ref="K107:K137" si="25">G107-J107</f>
        <v>2430402.48</v>
      </c>
      <c r="L107" s="76"/>
      <c r="M107" s="76" t="s">
        <v>183</v>
      </c>
    </row>
    <row r="108" spans="1:13" ht="21">
      <c r="A108" s="69" t="s">
        <v>108</v>
      </c>
      <c r="B108" s="70">
        <v>3</v>
      </c>
      <c r="C108" s="71" t="s">
        <v>132</v>
      </c>
      <c r="D108" s="72">
        <v>1560</v>
      </c>
      <c r="E108" s="72">
        <v>4680</v>
      </c>
      <c r="F108" s="107">
        <v>309</v>
      </c>
      <c r="G108" s="73">
        <f t="shared" si="24"/>
        <v>1446120</v>
      </c>
      <c r="H108" s="73">
        <f t="shared" si="23"/>
        <v>72306</v>
      </c>
      <c r="I108" s="73">
        <f t="shared" si="21"/>
        <v>1373814</v>
      </c>
      <c r="J108" s="7">
        <f t="shared" si="19"/>
        <v>101228.40000000001</v>
      </c>
      <c r="K108" s="7">
        <f t="shared" si="25"/>
        <v>1344891.6</v>
      </c>
      <c r="L108" s="76"/>
      <c r="M108" s="76" t="s">
        <v>183</v>
      </c>
    </row>
    <row r="109" spans="1:13" ht="21">
      <c r="A109" s="69" t="s">
        <v>109</v>
      </c>
      <c r="B109" s="70">
        <v>3</v>
      </c>
      <c r="C109" s="71" t="s">
        <v>132</v>
      </c>
      <c r="D109" s="72">
        <v>1560</v>
      </c>
      <c r="E109" s="72">
        <v>4680</v>
      </c>
      <c r="F109" s="107">
        <v>309</v>
      </c>
      <c r="G109" s="73">
        <f t="shared" si="24"/>
        <v>1446120</v>
      </c>
      <c r="H109" s="73">
        <f t="shared" si="23"/>
        <v>72306</v>
      </c>
      <c r="I109" s="73">
        <f t="shared" si="21"/>
        <v>1373814</v>
      </c>
      <c r="J109" s="7">
        <f t="shared" si="19"/>
        <v>101228.40000000001</v>
      </c>
      <c r="K109" s="7">
        <f t="shared" si="25"/>
        <v>1344891.6</v>
      </c>
      <c r="L109" s="76"/>
      <c r="M109" s="76" t="s">
        <v>183</v>
      </c>
    </row>
    <row r="110" spans="1:13" ht="21">
      <c r="A110" s="69" t="s">
        <v>110</v>
      </c>
      <c r="B110" s="70">
        <v>3</v>
      </c>
      <c r="C110" s="71" t="s">
        <v>132</v>
      </c>
      <c r="D110" s="72">
        <v>1560</v>
      </c>
      <c r="E110" s="72">
        <v>4680</v>
      </c>
      <c r="F110" s="107">
        <v>309</v>
      </c>
      <c r="G110" s="73">
        <f t="shared" si="24"/>
        <v>1446120</v>
      </c>
      <c r="H110" s="73">
        <f t="shared" si="23"/>
        <v>72306</v>
      </c>
      <c r="I110" s="73">
        <f t="shared" si="21"/>
        <v>1373814</v>
      </c>
      <c r="J110" s="7">
        <f t="shared" si="19"/>
        <v>101228.40000000001</v>
      </c>
      <c r="K110" s="7">
        <f t="shared" si="25"/>
        <v>1344891.6</v>
      </c>
      <c r="L110" s="76"/>
      <c r="M110" s="76" t="s">
        <v>183</v>
      </c>
    </row>
    <row r="111" spans="1:13" ht="21">
      <c r="A111" s="69" t="s">
        <v>111</v>
      </c>
      <c r="B111" s="70">
        <v>3</v>
      </c>
      <c r="C111" s="71" t="s">
        <v>132</v>
      </c>
      <c r="D111" s="72">
        <v>1560</v>
      </c>
      <c r="E111" s="72">
        <v>4680</v>
      </c>
      <c r="F111" s="107">
        <v>309</v>
      </c>
      <c r="G111" s="73">
        <f t="shared" si="24"/>
        <v>1446120</v>
      </c>
      <c r="H111" s="73">
        <f t="shared" si="23"/>
        <v>72306</v>
      </c>
      <c r="I111" s="73">
        <f t="shared" si="21"/>
        <v>1373814</v>
      </c>
      <c r="J111" s="7">
        <f t="shared" si="19"/>
        <v>101228.40000000001</v>
      </c>
      <c r="K111" s="7">
        <f t="shared" si="25"/>
        <v>1344891.6</v>
      </c>
      <c r="L111" s="76"/>
      <c r="M111" s="76" t="s">
        <v>183</v>
      </c>
    </row>
    <row r="112" spans="1:13" ht="21">
      <c r="A112" s="69" t="s">
        <v>112</v>
      </c>
      <c r="B112" s="70">
        <v>3</v>
      </c>
      <c r="C112" s="71" t="s">
        <v>132</v>
      </c>
      <c r="D112" s="72">
        <v>1560</v>
      </c>
      <c r="E112" s="72">
        <v>4680</v>
      </c>
      <c r="F112" s="107">
        <v>309</v>
      </c>
      <c r="G112" s="73">
        <f t="shared" si="24"/>
        <v>1446120</v>
      </c>
      <c r="H112" s="73">
        <f t="shared" si="23"/>
        <v>72306</v>
      </c>
      <c r="I112" s="73">
        <f>G112-H112</f>
        <v>1373814</v>
      </c>
      <c r="J112" s="7">
        <f t="shared" si="19"/>
        <v>101228.40000000001</v>
      </c>
      <c r="K112" s="7">
        <f t="shared" si="25"/>
        <v>1344891.6</v>
      </c>
      <c r="L112" s="76"/>
      <c r="M112" s="76" t="s">
        <v>184</v>
      </c>
    </row>
    <row r="113" spans="1:13" ht="21">
      <c r="A113" s="69" t="s">
        <v>113</v>
      </c>
      <c r="B113" s="70">
        <v>3</v>
      </c>
      <c r="C113" s="71" t="s">
        <v>132</v>
      </c>
      <c r="D113" s="72">
        <v>1560</v>
      </c>
      <c r="E113" s="72">
        <v>4680</v>
      </c>
      <c r="F113" s="107">
        <v>309</v>
      </c>
      <c r="G113" s="73">
        <f t="shared" si="24"/>
        <v>1446120</v>
      </c>
      <c r="H113" s="73">
        <f>G113*5%</f>
        <v>72306</v>
      </c>
      <c r="I113" s="73">
        <f>G113-H113</f>
        <v>1373814</v>
      </c>
      <c r="J113" s="7">
        <f t="shared" si="19"/>
        <v>101228.40000000001</v>
      </c>
      <c r="K113" s="7">
        <f t="shared" si="25"/>
        <v>1344891.6</v>
      </c>
      <c r="L113" s="76"/>
      <c r="M113" s="76" t="s">
        <v>184</v>
      </c>
    </row>
    <row r="114" spans="1:13" ht="21">
      <c r="A114" s="69" t="s">
        <v>114</v>
      </c>
      <c r="B114" s="70">
        <v>3</v>
      </c>
      <c r="C114" s="71" t="s">
        <v>132</v>
      </c>
      <c r="D114" s="72">
        <v>1560</v>
      </c>
      <c r="E114" s="72">
        <v>4680</v>
      </c>
      <c r="F114" s="107">
        <v>309</v>
      </c>
      <c r="G114" s="73">
        <f t="shared" si="24"/>
        <v>1446120</v>
      </c>
      <c r="H114" s="73">
        <f>G114*5%</f>
        <v>72306</v>
      </c>
      <c r="I114" s="73">
        <f t="shared" ref="I114:I139" si="26">G114-H114</f>
        <v>1373814</v>
      </c>
      <c r="J114" s="7">
        <f t="shared" si="19"/>
        <v>101228.40000000001</v>
      </c>
      <c r="K114" s="7">
        <f t="shared" si="25"/>
        <v>1344891.6</v>
      </c>
      <c r="L114" s="76"/>
      <c r="M114" s="76" t="s">
        <v>184</v>
      </c>
    </row>
    <row r="115" spans="1:13" ht="21">
      <c r="A115" s="69" t="s">
        <v>115</v>
      </c>
      <c r="B115" s="70">
        <v>3</v>
      </c>
      <c r="C115" s="71" t="s">
        <v>132</v>
      </c>
      <c r="D115" s="72">
        <v>1560</v>
      </c>
      <c r="E115" s="72">
        <v>4680</v>
      </c>
      <c r="F115" s="107">
        <v>309</v>
      </c>
      <c r="G115" s="73">
        <f t="shared" si="24"/>
        <v>1446120</v>
      </c>
      <c r="H115" s="73">
        <f t="shared" ref="H115:H139" si="27">G115*5%</f>
        <v>72306</v>
      </c>
      <c r="I115" s="73">
        <f t="shared" si="26"/>
        <v>1373814</v>
      </c>
      <c r="J115" s="7">
        <f t="shared" si="19"/>
        <v>101228.40000000001</v>
      </c>
      <c r="K115" s="7">
        <f t="shared" si="25"/>
        <v>1344891.6</v>
      </c>
      <c r="L115" s="76"/>
      <c r="M115" s="76" t="s">
        <v>184</v>
      </c>
    </row>
    <row r="116" spans="1:13" ht="21">
      <c r="A116" s="69" t="s">
        <v>116</v>
      </c>
      <c r="B116" s="70">
        <v>3</v>
      </c>
      <c r="C116" s="71" t="s">
        <v>132</v>
      </c>
      <c r="D116" s="72">
        <v>1560</v>
      </c>
      <c r="E116" s="72">
        <v>4680</v>
      </c>
      <c r="F116" s="107">
        <v>309</v>
      </c>
      <c r="G116" s="73">
        <f t="shared" si="24"/>
        <v>1446120</v>
      </c>
      <c r="H116" s="73">
        <f t="shared" si="27"/>
        <v>72306</v>
      </c>
      <c r="I116" s="73">
        <f t="shared" si="26"/>
        <v>1373814</v>
      </c>
      <c r="J116" s="7">
        <f t="shared" si="19"/>
        <v>101228.40000000001</v>
      </c>
      <c r="K116" s="7">
        <f t="shared" si="25"/>
        <v>1344891.6</v>
      </c>
      <c r="L116" s="76"/>
      <c r="M116" s="76" t="s">
        <v>184</v>
      </c>
    </row>
    <row r="117" spans="1:13" ht="21">
      <c r="A117" s="69" t="s">
        <v>117</v>
      </c>
      <c r="B117" s="70">
        <v>4</v>
      </c>
      <c r="C117" s="71" t="s">
        <v>139</v>
      </c>
      <c r="D117" s="72">
        <v>2497.4</v>
      </c>
      <c r="E117" s="72">
        <v>9989.6</v>
      </c>
      <c r="F117" s="107">
        <v>330</v>
      </c>
      <c r="G117" s="73">
        <f t="shared" si="24"/>
        <v>3296568</v>
      </c>
      <c r="H117" s="73">
        <f t="shared" si="27"/>
        <v>164828.40000000002</v>
      </c>
      <c r="I117" s="73">
        <f t="shared" si="26"/>
        <v>3131739.6</v>
      </c>
      <c r="J117" s="7">
        <f t="shared" si="19"/>
        <v>230759.76</v>
      </c>
      <c r="K117" s="7">
        <f t="shared" si="25"/>
        <v>3065808.24</v>
      </c>
      <c r="L117" s="76"/>
      <c r="M117" s="76" t="s">
        <v>184</v>
      </c>
    </row>
    <row r="118" spans="1:13" ht="21">
      <c r="A118" s="33" t="s">
        <v>118</v>
      </c>
      <c r="B118" s="34">
        <v>4</v>
      </c>
      <c r="C118" s="35" t="s">
        <v>136</v>
      </c>
      <c r="D118" s="74">
        <v>2138</v>
      </c>
      <c r="E118" s="74">
        <v>8552</v>
      </c>
      <c r="F118" s="108">
        <v>330</v>
      </c>
      <c r="G118" s="37">
        <f t="shared" si="24"/>
        <v>2822160</v>
      </c>
      <c r="H118" s="37">
        <f t="shared" si="27"/>
        <v>141108</v>
      </c>
      <c r="I118" s="37">
        <f t="shared" si="26"/>
        <v>2681052</v>
      </c>
      <c r="J118" s="7">
        <f t="shared" si="19"/>
        <v>197551.2</v>
      </c>
      <c r="K118" s="7">
        <f t="shared" si="25"/>
        <v>2624608.7999999998</v>
      </c>
      <c r="L118" s="76"/>
      <c r="M118" s="76" t="s">
        <v>184</v>
      </c>
    </row>
    <row r="119" spans="1:13" ht="21">
      <c r="A119" s="33" t="s">
        <v>119</v>
      </c>
      <c r="B119" s="34">
        <v>3</v>
      </c>
      <c r="C119" s="35" t="s">
        <v>129</v>
      </c>
      <c r="D119" s="74">
        <v>1680</v>
      </c>
      <c r="E119" s="74">
        <v>5040</v>
      </c>
      <c r="F119" s="108">
        <v>309</v>
      </c>
      <c r="G119" s="37">
        <f t="shared" si="24"/>
        <v>1557360</v>
      </c>
      <c r="H119" s="37">
        <f t="shared" si="27"/>
        <v>77868</v>
      </c>
      <c r="I119" s="37">
        <f t="shared" si="26"/>
        <v>1479492</v>
      </c>
      <c r="J119" s="7">
        <f t="shared" si="19"/>
        <v>109015.20000000001</v>
      </c>
      <c r="K119" s="7">
        <f t="shared" si="25"/>
        <v>1448344.8</v>
      </c>
      <c r="L119" s="76"/>
      <c r="M119" s="76" t="s">
        <v>184</v>
      </c>
    </row>
    <row r="120" spans="1:13" ht="21">
      <c r="A120" s="33" t="s">
        <v>120</v>
      </c>
      <c r="B120" s="34">
        <v>3</v>
      </c>
      <c r="C120" s="35" t="s">
        <v>129</v>
      </c>
      <c r="D120" s="74">
        <v>1680</v>
      </c>
      <c r="E120" s="74">
        <v>5040</v>
      </c>
      <c r="F120" s="108">
        <v>309</v>
      </c>
      <c r="G120" s="37">
        <f t="shared" si="24"/>
        <v>1557360</v>
      </c>
      <c r="H120" s="37">
        <f t="shared" si="27"/>
        <v>77868</v>
      </c>
      <c r="I120" s="37">
        <f t="shared" si="26"/>
        <v>1479492</v>
      </c>
      <c r="J120" s="7">
        <f t="shared" si="19"/>
        <v>109015.20000000001</v>
      </c>
      <c r="K120" s="7">
        <f t="shared" si="25"/>
        <v>1448344.8</v>
      </c>
      <c r="L120" s="76"/>
      <c r="M120" s="76" t="s">
        <v>184</v>
      </c>
    </row>
    <row r="121" spans="1:13" ht="21">
      <c r="A121" s="33" t="s">
        <v>121</v>
      </c>
      <c r="B121" s="34">
        <v>3</v>
      </c>
      <c r="C121" s="35" t="s">
        <v>129</v>
      </c>
      <c r="D121" s="74">
        <v>1680</v>
      </c>
      <c r="E121" s="74">
        <v>5040</v>
      </c>
      <c r="F121" s="108">
        <v>309</v>
      </c>
      <c r="G121" s="37">
        <f t="shared" si="24"/>
        <v>1557360</v>
      </c>
      <c r="H121" s="37">
        <f t="shared" si="27"/>
        <v>77868</v>
      </c>
      <c r="I121" s="37">
        <f t="shared" si="26"/>
        <v>1479492</v>
      </c>
      <c r="J121" s="7">
        <f t="shared" si="19"/>
        <v>109015.20000000001</v>
      </c>
      <c r="K121" s="7">
        <f t="shared" si="25"/>
        <v>1448344.8</v>
      </c>
      <c r="L121" s="76"/>
      <c r="M121" s="76" t="s">
        <v>184</v>
      </c>
    </row>
    <row r="122" spans="1:13" ht="21">
      <c r="A122" s="33" t="s">
        <v>122</v>
      </c>
      <c r="B122" s="34">
        <v>3</v>
      </c>
      <c r="C122" s="35" t="s">
        <v>129</v>
      </c>
      <c r="D122" s="74">
        <v>1680</v>
      </c>
      <c r="E122" s="74">
        <v>5040</v>
      </c>
      <c r="F122" s="108">
        <v>309</v>
      </c>
      <c r="G122" s="37">
        <f t="shared" si="24"/>
        <v>1557360</v>
      </c>
      <c r="H122" s="37">
        <f t="shared" si="27"/>
        <v>77868</v>
      </c>
      <c r="I122" s="37">
        <f t="shared" si="26"/>
        <v>1479492</v>
      </c>
      <c r="J122" s="7">
        <f t="shared" si="19"/>
        <v>109015.20000000001</v>
      </c>
      <c r="K122" s="7">
        <f t="shared" si="25"/>
        <v>1448344.8</v>
      </c>
      <c r="L122" s="76"/>
      <c r="M122" s="76" t="s">
        <v>184</v>
      </c>
    </row>
    <row r="123" spans="1:13" ht="21">
      <c r="A123" s="33" t="s">
        <v>123</v>
      </c>
      <c r="B123" s="34">
        <v>3</v>
      </c>
      <c r="C123" s="35" t="s">
        <v>129</v>
      </c>
      <c r="D123" s="74">
        <v>1680</v>
      </c>
      <c r="E123" s="74">
        <v>5040</v>
      </c>
      <c r="F123" s="108">
        <v>309</v>
      </c>
      <c r="G123" s="37">
        <f t="shared" si="24"/>
        <v>1557360</v>
      </c>
      <c r="H123" s="37">
        <f t="shared" si="27"/>
        <v>77868</v>
      </c>
      <c r="I123" s="37">
        <f t="shared" si="26"/>
        <v>1479492</v>
      </c>
      <c r="J123" s="7">
        <f t="shared" si="19"/>
        <v>109015.20000000001</v>
      </c>
      <c r="K123" s="7">
        <f t="shared" si="25"/>
        <v>1448344.8</v>
      </c>
      <c r="L123" s="76"/>
      <c r="M123" s="76" t="s">
        <v>184</v>
      </c>
    </row>
    <row r="124" spans="1:13" ht="21">
      <c r="A124" s="33" t="s">
        <v>124</v>
      </c>
      <c r="B124" s="34">
        <v>3</v>
      </c>
      <c r="C124" s="35" t="s">
        <v>129</v>
      </c>
      <c r="D124" s="74">
        <v>1680</v>
      </c>
      <c r="E124" s="74">
        <v>5040</v>
      </c>
      <c r="F124" s="108">
        <v>309</v>
      </c>
      <c r="G124" s="37">
        <f t="shared" si="24"/>
        <v>1557360</v>
      </c>
      <c r="H124" s="37">
        <f t="shared" si="27"/>
        <v>77868</v>
      </c>
      <c r="I124" s="37">
        <f t="shared" si="26"/>
        <v>1479492</v>
      </c>
      <c r="J124" s="7">
        <f t="shared" si="19"/>
        <v>109015.20000000001</v>
      </c>
      <c r="K124" s="7">
        <f t="shared" si="25"/>
        <v>1448344.8</v>
      </c>
      <c r="L124" s="76"/>
      <c r="M124" s="76" t="s">
        <v>184</v>
      </c>
    </row>
    <row r="125" spans="1:13" ht="21">
      <c r="A125" s="33" t="s">
        <v>125</v>
      </c>
      <c r="B125" s="34">
        <v>3</v>
      </c>
      <c r="C125" s="35" t="s">
        <v>129</v>
      </c>
      <c r="D125" s="74">
        <v>1680</v>
      </c>
      <c r="E125" s="74">
        <v>5040</v>
      </c>
      <c r="F125" s="108">
        <v>309</v>
      </c>
      <c r="G125" s="37">
        <f t="shared" si="24"/>
        <v>1557360</v>
      </c>
      <c r="H125" s="37">
        <f t="shared" si="27"/>
        <v>77868</v>
      </c>
      <c r="I125" s="37">
        <f t="shared" si="26"/>
        <v>1479492</v>
      </c>
      <c r="J125" s="7">
        <f t="shared" si="19"/>
        <v>109015.20000000001</v>
      </c>
      <c r="K125" s="7">
        <f t="shared" si="25"/>
        <v>1448344.8</v>
      </c>
      <c r="L125" s="76"/>
      <c r="M125" s="76" t="s">
        <v>184</v>
      </c>
    </row>
    <row r="126" spans="1:13" ht="21">
      <c r="A126" s="33" t="s">
        <v>126</v>
      </c>
      <c r="B126" s="34">
        <v>3</v>
      </c>
      <c r="C126" s="35" t="s">
        <v>129</v>
      </c>
      <c r="D126" s="74">
        <v>1680</v>
      </c>
      <c r="E126" s="74">
        <v>5040</v>
      </c>
      <c r="F126" s="108">
        <v>309</v>
      </c>
      <c r="G126" s="37">
        <f t="shared" si="24"/>
        <v>1557360</v>
      </c>
      <c r="H126" s="37">
        <f t="shared" si="27"/>
        <v>77868</v>
      </c>
      <c r="I126" s="37">
        <f t="shared" si="26"/>
        <v>1479492</v>
      </c>
      <c r="J126" s="7">
        <f t="shared" si="19"/>
        <v>109015.20000000001</v>
      </c>
      <c r="K126" s="7">
        <f t="shared" si="25"/>
        <v>1448344.8</v>
      </c>
      <c r="L126" s="76"/>
      <c r="M126" s="76" t="s">
        <v>184</v>
      </c>
    </row>
    <row r="127" spans="1:13" ht="21">
      <c r="A127" s="33" t="s">
        <v>127</v>
      </c>
      <c r="B127" s="34">
        <v>4</v>
      </c>
      <c r="C127" s="35" t="s">
        <v>138</v>
      </c>
      <c r="D127" s="74">
        <v>3119.3</v>
      </c>
      <c r="E127" s="74">
        <v>12477.2</v>
      </c>
      <c r="F127" s="108">
        <v>330</v>
      </c>
      <c r="G127" s="37">
        <f t="shared" si="24"/>
        <v>4117476.0000000005</v>
      </c>
      <c r="H127" s="37">
        <f t="shared" si="27"/>
        <v>205873.80000000005</v>
      </c>
      <c r="I127" s="37">
        <f t="shared" si="26"/>
        <v>3911602.2</v>
      </c>
      <c r="J127" s="7">
        <f t="shared" si="19"/>
        <v>288223.32000000007</v>
      </c>
      <c r="K127" s="7">
        <f t="shared" si="25"/>
        <v>3829252.6800000006</v>
      </c>
      <c r="L127" s="76"/>
      <c r="M127" s="76" t="s">
        <v>184</v>
      </c>
    </row>
    <row r="128" spans="1:13" ht="21">
      <c r="A128" s="129" t="s">
        <v>144</v>
      </c>
      <c r="B128" s="130">
        <v>4</v>
      </c>
      <c r="C128" s="131" t="s">
        <v>186</v>
      </c>
      <c r="D128" s="132">
        <v>2195</v>
      </c>
      <c r="E128" s="132">
        <v>8780</v>
      </c>
      <c r="F128" s="133">
        <v>361</v>
      </c>
      <c r="G128" s="134">
        <f t="shared" si="24"/>
        <v>3169580</v>
      </c>
      <c r="H128" s="134">
        <f t="shared" si="27"/>
        <v>158479</v>
      </c>
      <c r="I128" s="134">
        <f t="shared" si="26"/>
        <v>3011101</v>
      </c>
      <c r="J128" s="7">
        <f t="shared" si="19"/>
        <v>221870.60000000003</v>
      </c>
      <c r="K128" s="7">
        <f t="shared" si="25"/>
        <v>2947709.4</v>
      </c>
      <c r="L128" s="76" t="s">
        <v>200</v>
      </c>
      <c r="M128" s="76" t="s">
        <v>183</v>
      </c>
    </row>
    <row r="129" spans="1:13" ht="21">
      <c r="A129" s="129" t="s">
        <v>145</v>
      </c>
      <c r="B129" s="130">
        <v>3</v>
      </c>
      <c r="C129" s="131" t="s">
        <v>155</v>
      </c>
      <c r="D129" s="132">
        <v>1464</v>
      </c>
      <c r="E129" s="132">
        <v>4392</v>
      </c>
      <c r="F129" s="133">
        <v>340</v>
      </c>
      <c r="G129" s="134">
        <f t="shared" si="24"/>
        <v>1493280</v>
      </c>
      <c r="H129" s="134">
        <f t="shared" si="27"/>
        <v>74664</v>
      </c>
      <c r="I129" s="134">
        <f t="shared" si="26"/>
        <v>1418616</v>
      </c>
      <c r="J129" s="7">
        <f>G129*7%</f>
        <v>104529.60000000001</v>
      </c>
      <c r="K129" s="7">
        <f t="shared" si="25"/>
        <v>1388750.4</v>
      </c>
      <c r="L129" s="76" t="s">
        <v>201</v>
      </c>
      <c r="M129" s="76" t="s">
        <v>183</v>
      </c>
    </row>
    <row r="130" spans="1:13" ht="21">
      <c r="A130" s="129" t="s">
        <v>146</v>
      </c>
      <c r="B130" s="130">
        <v>3</v>
      </c>
      <c r="C130" s="131" t="s">
        <v>155</v>
      </c>
      <c r="D130" s="132">
        <v>1464</v>
      </c>
      <c r="E130" s="132">
        <v>4392</v>
      </c>
      <c r="F130" s="133">
        <v>340</v>
      </c>
      <c r="G130" s="134">
        <f t="shared" si="24"/>
        <v>1493280</v>
      </c>
      <c r="H130" s="134">
        <f t="shared" si="27"/>
        <v>74664</v>
      </c>
      <c r="I130" s="134">
        <f t="shared" si="26"/>
        <v>1418616</v>
      </c>
      <c r="J130" s="7">
        <f t="shared" si="19"/>
        <v>104529.60000000001</v>
      </c>
      <c r="K130" s="7">
        <f t="shared" si="25"/>
        <v>1388750.4</v>
      </c>
      <c r="L130" s="76" t="s">
        <v>179</v>
      </c>
      <c r="M130" s="76" t="s">
        <v>183</v>
      </c>
    </row>
    <row r="131" spans="1:13" ht="21">
      <c r="A131" s="129" t="s">
        <v>147</v>
      </c>
      <c r="B131" s="130">
        <v>3</v>
      </c>
      <c r="C131" s="131" t="s">
        <v>155</v>
      </c>
      <c r="D131" s="132">
        <v>1464</v>
      </c>
      <c r="E131" s="132">
        <v>4392</v>
      </c>
      <c r="F131" s="133">
        <v>340</v>
      </c>
      <c r="G131" s="134">
        <f t="shared" si="24"/>
        <v>1493280</v>
      </c>
      <c r="H131" s="134">
        <f t="shared" si="27"/>
        <v>74664</v>
      </c>
      <c r="I131" s="134">
        <f t="shared" si="26"/>
        <v>1418616</v>
      </c>
      <c r="J131" s="7">
        <f t="shared" si="19"/>
        <v>104529.60000000001</v>
      </c>
      <c r="K131" s="7">
        <f t="shared" si="25"/>
        <v>1388750.4</v>
      </c>
      <c r="L131" s="76" t="s">
        <v>202</v>
      </c>
      <c r="M131" s="76" t="s">
        <v>183</v>
      </c>
    </row>
    <row r="132" spans="1:13" ht="21">
      <c r="A132" s="129" t="s">
        <v>148</v>
      </c>
      <c r="B132" s="130">
        <v>3</v>
      </c>
      <c r="C132" s="131" t="s">
        <v>155</v>
      </c>
      <c r="D132" s="132">
        <v>1464</v>
      </c>
      <c r="E132" s="132">
        <v>4392</v>
      </c>
      <c r="F132" s="133">
        <v>340</v>
      </c>
      <c r="G132" s="134">
        <f t="shared" si="24"/>
        <v>1493280</v>
      </c>
      <c r="H132" s="134">
        <f t="shared" si="27"/>
        <v>74664</v>
      </c>
      <c r="I132" s="134">
        <f t="shared" si="26"/>
        <v>1418616</v>
      </c>
      <c r="J132" s="7">
        <f t="shared" si="19"/>
        <v>104529.60000000001</v>
      </c>
      <c r="K132" s="7">
        <f t="shared" si="25"/>
        <v>1388750.4</v>
      </c>
      <c r="L132" s="76" t="s">
        <v>179</v>
      </c>
      <c r="M132" s="76" t="s">
        <v>183</v>
      </c>
    </row>
    <row r="133" spans="1:13" ht="21">
      <c r="A133" s="129" t="s">
        <v>149</v>
      </c>
      <c r="B133" s="130">
        <v>3</v>
      </c>
      <c r="C133" s="131" t="s">
        <v>155</v>
      </c>
      <c r="D133" s="132">
        <v>1464</v>
      </c>
      <c r="E133" s="132">
        <v>4392</v>
      </c>
      <c r="F133" s="133">
        <v>340</v>
      </c>
      <c r="G133" s="134">
        <f t="shared" si="24"/>
        <v>1493280</v>
      </c>
      <c r="H133" s="134">
        <f t="shared" si="27"/>
        <v>74664</v>
      </c>
      <c r="I133" s="134">
        <f t="shared" si="26"/>
        <v>1418616</v>
      </c>
      <c r="J133" s="7">
        <f t="shared" si="19"/>
        <v>104529.60000000001</v>
      </c>
      <c r="K133" s="7">
        <f t="shared" si="25"/>
        <v>1388750.4</v>
      </c>
      <c r="L133" s="76" t="s">
        <v>203</v>
      </c>
      <c r="M133" s="88" t="s">
        <v>183</v>
      </c>
    </row>
    <row r="134" spans="1:13" ht="21">
      <c r="A134" s="129" t="s">
        <v>150</v>
      </c>
      <c r="B134" s="130">
        <v>3</v>
      </c>
      <c r="C134" s="131" t="s">
        <v>155</v>
      </c>
      <c r="D134" s="132">
        <v>1464</v>
      </c>
      <c r="E134" s="132">
        <v>4392</v>
      </c>
      <c r="F134" s="133">
        <v>340</v>
      </c>
      <c r="G134" s="134">
        <f t="shared" si="24"/>
        <v>1493280</v>
      </c>
      <c r="H134" s="134">
        <f t="shared" si="27"/>
        <v>74664</v>
      </c>
      <c r="I134" s="134">
        <f t="shared" si="26"/>
        <v>1418616</v>
      </c>
      <c r="J134" s="7">
        <f t="shared" si="19"/>
        <v>104529.60000000001</v>
      </c>
      <c r="K134" s="7">
        <f t="shared" si="25"/>
        <v>1388750.4</v>
      </c>
      <c r="L134" s="88" t="s">
        <v>160</v>
      </c>
      <c r="M134" s="4" t="s">
        <v>183</v>
      </c>
    </row>
    <row r="135" spans="1:13" ht="21" hidden="1">
      <c r="A135" s="129" t="s">
        <v>151</v>
      </c>
      <c r="B135" s="130">
        <v>3</v>
      </c>
      <c r="C135" s="131" t="s">
        <v>155</v>
      </c>
      <c r="D135" s="132">
        <v>1464</v>
      </c>
      <c r="E135" s="132">
        <v>4392</v>
      </c>
      <c r="F135" s="133">
        <v>340</v>
      </c>
      <c r="G135" s="134">
        <f t="shared" si="24"/>
        <v>1493280</v>
      </c>
      <c r="H135" s="134">
        <f t="shared" si="27"/>
        <v>74664</v>
      </c>
      <c r="I135" s="134">
        <f t="shared" si="26"/>
        <v>1418616</v>
      </c>
      <c r="J135" s="7">
        <f t="shared" si="19"/>
        <v>104529.60000000001</v>
      </c>
      <c r="K135" s="7">
        <f t="shared" si="25"/>
        <v>1388750.4</v>
      </c>
      <c r="L135" s="4" t="s">
        <v>160</v>
      </c>
      <c r="M135" s="76" t="s">
        <v>183</v>
      </c>
    </row>
    <row r="136" spans="1:13" ht="21">
      <c r="A136" s="129" t="s">
        <v>152</v>
      </c>
      <c r="B136" s="130">
        <v>3</v>
      </c>
      <c r="C136" s="131" t="s">
        <v>155</v>
      </c>
      <c r="D136" s="132">
        <v>1464</v>
      </c>
      <c r="E136" s="132">
        <v>4392</v>
      </c>
      <c r="F136" s="133">
        <v>340</v>
      </c>
      <c r="G136" s="134">
        <f t="shared" si="24"/>
        <v>1493280</v>
      </c>
      <c r="H136" s="134">
        <f t="shared" si="27"/>
        <v>74664</v>
      </c>
      <c r="I136" s="134">
        <f t="shared" si="26"/>
        <v>1418616</v>
      </c>
      <c r="J136" s="7">
        <f t="shared" si="19"/>
        <v>104529.60000000001</v>
      </c>
      <c r="K136" s="7">
        <f t="shared" si="25"/>
        <v>1388750.4</v>
      </c>
      <c r="L136" s="76" t="s">
        <v>180</v>
      </c>
      <c r="M136" s="76" t="s">
        <v>183</v>
      </c>
    </row>
    <row r="137" spans="1:13" ht="21">
      <c r="A137" s="129" t="s">
        <v>153</v>
      </c>
      <c r="B137" s="130">
        <v>3</v>
      </c>
      <c r="C137" s="131" t="s">
        <v>155</v>
      </c>
      <c r="D137" s="132">
        <v>1464</v>
      </c>
      <c r="E137" s="132">
        <v>4392</v>
      </c>
      <c r="F137" s="133">
        <v>340</v>
      </c>
      <c r="G137" s="134">
        <f t="shared" si="24"/>
        <v>1493280</v>
      </c>
      <c r="H137" s="134">
        <f t="shared" si="27"/>
        <v>74664</v>
      </c>
      <c r="I137" s="134">
        <f t="shared" si="26"/>
        <v>1418616</v>
      </c>
      <c r="J137" s="7">
        <f t="shared" si="19"/>
        <v>104529.60000000001</v>
      </c>
      <c r="K137" s="7">
        <f t="shared" si="25"/>
        <v>1388750.4</v>
      </c>
      <c r="L137" s="76" t="s">
        <v>181</v>
      </c>
      <c r="M137" s="76" t="s">
        <v>184</v>
      </c>
    </row>
    <row r="138" spans="1:13" ht="21">
      <c r="A138" s="129" t="s">
        <v>154</v>
      </c>
      <c r="B138" s="130">
        <v>4</v>
      </c>
      <c r="C138" s="131" t="s">
        <v>187</v>
      </c>
      <c r="D138" s="132">
        <v>2051</v>
      </c>
      <c r="E138" s="132">
        <v>8204</v>
      </c>
      <c r="F138" s="133">
        <v>361</v>
      </c>
      <c r="G138" s="134">
        <f t="shared" si="24"/>
        <v>2961644</v>
      </c>
      <c r="H138" s="134">
        <f t="shared" si="27"/>
        <v>148082.20000000001</v>
      </c>
      <c r="I138" s="134">
        <f t="shared" si="26"/>
        <v>2813561.8</v>
      </c>
      <c r="J138" s="7">
        <f t="shared" si="19"/>
        <v>207315.08000000002</v>
      </c>
      <c r="K138" s="7">
        <f>G138-J138</f>
        <v>2754328.92</v>
      </c>
      <c r="L138" s="76" t="s">
        <v>212</v>
      </c>
      <c r="M138" s="76" t="s">
        <v>183</v>
      </c>
    </row>
    <row r="139" spans="1:13" ht="24" hidden="1" thickBot="1">
      <c r="A139" s="124"/>
      <c r="B139" s="125"/>
      <c r="C139" s="126" t="s">
        <v>143</v>
      </c>
      <c r="D139" s="127">
        <f>SUM(D6:D138)</f>
        <v>222728</v>
      </c>
      <c r="E139" s="127">
        <f>SUM(E6:E138)</f>
        <v>730975.99999999988</v>
      </c>
      <c r="F139" s="128"/>
      <c r="G139" s="127">
        <f>SUM(G6:G138)</f>
        <v>236424730.63999999</v>
      </c>
      <c r="H139" s="127">
        <f t="shared" si="27"/>
        <v>11821236.532</v>
      </c>
      <c r="I139" s="127">
        <f t="shared" si="26"/>
        <v>224603494.10799998</v>
      </c>
      <c r="J139" s="123"/>
      <c r="K139" s="123"/>
      <c r="L139" s="140"/>
      <c r="M139" s="140"/>
    </row>
    <row r="140" spans="1:13">
      <c r="L140" s="141"/>
      <c r="M140" s="141"/>
    </row>
    <row r="141" spans="1:13">
      <c r="L141" s="141"/>
      <c r="M141" s="141"/>
    </row>
  </sheetData>
  <mergeCells count="2">
    <mergeCell ref="A1:I4"/>
    <mergeCell ref="A83:I86"/>
  </mergeCells>
  <pageMargins left="0.70866141732283461" right="0.70866141732283461" top="0.74803149606299213" bottom="0.74803149606299213" header="0.31496062992125984" footer="0.31496062992125984"/>
  <pageSetup paperSize="9" scale="38" fitToHeight="0" orientation="portrait" r:id="rId1"/>
  <rowBreaks count="1" manualBreakCount="1">
    <brk id="83" max="16383" man="1"/>
  </rowBreaks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topLeftCell="A19" zoomScale="70" zoomScaleNormal="70" workbookViewId="0">
      <selection activeCell="F6" sqref="F6"/>
    </sheetView>
  </sheetViews>
  <sheetFormatPr defaultRowHeight="15"/>
  <cols>
    <col min="1" max="3" width="9.140625" style="1"/>
    <col min="4" max="5" width="17.7109375" style="1" bestFit="1" customWidth="1"/>
    <col min="6" max="6" width="11.42578125" style="1" customWidth="1"/>
    <col min="7" max="7" width="23.28515625" style="1" bestFit="1" customWidth="1"/>
    <col min="8" max="8" width="21.7109375" style="1" bestFit="1" customWidth="1"/>
    <col min="9" max="9" width="23.28515625" style="1" bestFit="1" customWidth="1"/>
    <col min="10" max="11" width="23.28515625" style="1" customWidth="1"/>
    <col min="12" max="12" width="46" style="1" hidden="1" customWidth="1"/>
    <col min="13" max="13" width="25.7109375" style="1" customWidth="1"/>
    <col min="14" max="16384" width="9.140625" style="1"/>
  </cols>
  <sheetData>
    <row r="1" spans="1:13" ht="36">
      <c r="A1" s="196" t="s">
        <v>218</v>
      </c>
      <c r="B1" s="197"/>
      <c r="C1" s="197"/>
      <c r="D1" s="197"/>
      <c r="E1" s="197"/>
      <c r="F1" s="197"/>
      <c r="G1" s="197"/>
      <c r="H1" s="197"/>
      <c r="I1" s="197"/>
      <c r="J1" s="142"/>
      <c r="K1" s="142"/>
      <c r="L1" s="75"/>
      <c r="M1" s="75"/>
    </row>
    <row r="2" spans="1:13" ht="36">
      <c r="A2" s="198"/>
      <c r="B2" s="199"/>
      <c r="C2" s="199"/>
      <c r="D2" s="199"/>
      <c r="E2" s="199"/>
      <c r="F2" s="199"/>
      <c r="G2" s="199"/>
      <c r="H2" s="199"/>
      <c r="I2" s="199"/>
      <c r="J2" s="142"/>
      <c r="K2" s="142"/>
      <c r="L2" s="75"/>
      <c r="M2" s="75"/>
    </row>
    <row r="3" spans="1:13" ht="36">
      <c r="A3" s="198"/>
      <c r="B3" s="199"/>
      <c r="C3" s="199"/>
      <c r="D3" s="199"/>
      <c r="E3" s="199"/>
      <c r="F3" s="199"/>
      <c r="G3" s="199"/>
      <c r="H3" s="199"/>
      <c r="I3" s="199"/>
      <c r="J3" s="142"/>
      <c r="K3" s="142"/>
      <c r="L3" s="75"/>
      <c r="M3" s="75"/>
    </row>
    <row r="4" spans="1:13" ht="36">
      <c r="A4" s="198"/>
      <c r="B4" s="199"/>
      <c r="C4" s="199"/>
      <c r="D4" s="199"/>
      <c r="E4" s="199"/>
      <c r="F4" s="199"/>
      <c r="G4" s="199"/>
      <c r="H4" s="199"/>
      <c r="I4" s="199"/>
      <c r="J4" s="142"/>
      <c r="K4" s="142"/>
      <c r="L4" s="75"/>
      <c r="M4" s="75"/>
    </row>
    <row r="5" spans="1:13" ht="84">
      <c r="A5" s="9" t="s">
        <v>2</v>
      </c>
      <c r="B5" s="12" t="s">
        <v>5</v>
      </c>
      <c r="C5" s="9" t="s">
        <v>6</v>
      </c>
      <c r="D5" s="11" t="s">
        <v>1</v>
      </c>
      <c r="E5" s="11" t="s">
        <v>0</v>
      </c>
      <c r="F5" s="111" t="s">
        <v>7</v>
      </c>
      <c r="G5" s="9" t="s">
        <v>3</v>
      </c>
      <c r="H5" s="9" t="s">
        <v>8</v>
      </c>
      <c r="I5" s="9" t="s">
        <v>9</v>
      </c>
      <c r="J5" s="9" t="s">
        <v>10</v>
      </c>
      <c r="K5" s="9" t="s">
        <v>9</v>
      </c>
      <c r="L5" s="122" t="s">
        <v>4</v>
      </c>
      <c r="M5" s="9" t="s">
        <v>182</v>
      </c>
    </row>
    <row r="6" spans="1:13" ht="21">
      <c r="A6" s="8" t="s">
        <v>11</v>
      </c>
      <c r="B6" s="20">
        <v>4</v>
      </c>
      <c r="C6" s="21" t="s">
        <v>128</v>
      </c>
      <c r="D6" s="22">
        <v>2862.2</v>
      </c>
      <c r="E6" s="22">
        <v>11448.8</v>
      </c>
      <c r="F6" s="115">
        <v>360.5</v>
      </c>
      <c r="G6" s="7">
        <v>4127292.4</v>
      </c>
      <c r="H6" s="7">
        <v>206364.62</v>
      </c>
      <c r="I6" s="7">
        <v>3920927.78</v>
      </c>
      <c r="J6" s="7">
        <v>288910.46799999999</v>
      </c>
      <c r="K6" s="7">
        <v>3838381.932</v>
      </c>
      <c r="L6" s="135" t="s">
        <v>156</v>
      </c>
      <c r="M6" s="4" t="s">
        <v>183</v>
      </c>
    </row>
    <row r="7" spans="1:13" ht="21">
      <c r="A7" s="8" t="s">
        <v>12</v>
      </c>
      <c r="B7" s="20">
        <v>3</v>
      </c>
      <c r="C7" s="21" t="s">
        <v>129</v>
      </c>
      <c r="D7" s="22">
        <v>1680</v>
      </c>
      <c r="E7" s="22">
        <v>5040</v>
      </c>
      <c r="F7" s="115">
        <v>339.90000000000003</v>
      </c>
      <c r="G7" s="7">
        <v>1713096.0000000002</v>
      </c>
      <c r="H7" s="7">
        <v>85654.800000000017</v>
      </c>
      <c r="I7" s="7">
        <v>1627441.2000000002</v>
      </c>
      <c r="J7" s="7">
        <v>119916.72000000003</v>
      </c>
      <c r="K7" s="7">
        <v>1593179.2800000003</v>
      </c>
      <c r="L7" s="135" t="s">
        <v>157</v>
      </c>
      <c r="M7" s="4" t="s">
        <v>183</v>
      </c>
    </row>
    <row r="8" spans="1:13" ht="21">
      <c r="A8" s="8" t="s">
        <v>13</v>
      </c>
      <c r="B8" s="20">
        <v>3</v>
      </c>
      <c r="C8" s="21" t="s">
        <v>129</v>
      </c>
      <c r="D8" s="22">
        <v>1680</v>
      </c>
      <c r="E8" s="22">
        <v>5040</v>
      </c>
      <c r="F8" s="115">
        <v>339.90000000000003</v>
      </c>
      <c r="G8" s="7">
        <v>1713096.0000000002</v>
      </c>
      <c r="H8" s="7">
        <v>85654.800000000017</v>
      </c>
      <c r="I8" s="7">
        <v>1627441.2000000002</v>
      </c>
      <c r="J8" s="7">
        <v>119916.72000000003</v>
      </c>
      <c r="K8" s="7">
        <v>1593179.2800000003</v>
      </c>
      <c r="L8" s="135" t="s">
        <v>160</v>
      </c>
      <c r="M8" s="4" t="s">
        <v>183</v>
      </c>
    </row>
    <row r="9" spans="1:13" ht="21">
      <c r="A9" s="8" t="s">
        <v>14</v>
      </c>
      <c r="B9" s="20">
        <v>3</v>
      </c>
      <c r="C9" s="21" t="s">
        <v>129</v>
      </c>
      <c r="D9" s="22">
        <v>1680</v>
      </c>
      <c r="E9" s="22">
        <v>5040</v>
      </c>
      <c r="F9" s="115">
        <v>368</v>
      </c>
      <c r="G9" s="7">
        <v>1854720</v>
      </c>
      <c r="H9" s="7">
        <v>92736</v>
      </c>
      <c r="I9" s="7">
        <v>1761984</v>
      </c>
      <c r="J9" s="143" t="s">
        <v>214</v>
      </c>
      <c r="K9" s="143" t="s">
        <v>214</v>
      </c>
      <c r="L9" s="135" t="s">
        <v>160</v>
      </c>
      <c r="M9" s="4" t="s">
        <v>183</v>
      </c>
    </row>
    <row r="10" spans="1:13" ht="21">
      <c r="A10" s="8" t="s">
        <v>15</v>
      </c>
      <c r="B10" s="20">
        <v>3</v>
      </c>
      <c r="C10" s="21" t="s">
        <v>129</v>
      </c>
      <c r="D10" s="22">
        <v>1680</v>
      </c>
      <c r="E10" s="22">
        <v>5040</v>
      </c>
      <c r="F10" s="115">
        <v>368</v>
      </c>
      <c r="G10" s="7">
        <v>1854720</v>
      </c>
      <c r="H10" s="7">
        <v>92736</v>
      </c>
      <c r="I10" s="7">
        <v>1761984</v>
      </c>
      <c r="J10" s="143" t="s">
        <v>214</v>
      </c>
      <c r="K10" s="143" t="s">
        <v>214</v>
      </c>
      <c r="L10" s="135" t="s">
        <v>160</v>
      </c>
      <c r="M10" s="4" t="s">
        <v>183</v>
      </c>
    </row>
    <row r="11" spans="1:13" ht="21">
      <c r="A11" s="8" t="s">
        <v>16</v>
      </c>
      <c r="B11" s="20">
        <v>3</v>
      </c>
      <c r="C11" s="21" t="s">
        <v>129</v>
      </c>
      <c r="D11" s="22">
        <v>1680</v>
      </c>
      <c r="E11" s="22">
        <v>5040</v>
      </c>
      <c r="F11" s="115">
        <v>339.90000000000003</v>
      </c>
      <c r="G11" s="7">
        <v>1713096.0000000002</v>
      </c>
      <c r="H11" s="7">
        <v>85654.800000000017</v>
      </c>
      <c r="I11" s="7">
        <v>1627441.2000000002</v>
      </c>
      <c r="J11" s="7">
        <v>119916.72000000003</v>
      </c>
      <c r="K11" s="7">
        <v>1593179.2800000003</v>
      </c>
      <c r="L11" s="135" t="s">
        <v>158</v>
      </c>
      <c r="M11" s="4" t="s">
        <v>183</v>
      </c>
    </row>
    <row r="12" spans="1:13" ht="21">
      <c r="A12" s="8" t="s">
        <v>17</v>
      </c>
      <c r="B12" s="20">
        <v>4</v>
      </c>
      <c r="C12" s="21" t="s">
        <v>130</v>
      </c>
      <c r="D12" s="22">
        <v>2054</v>
      </c>
      <c r="E12" s="22">
        <v>8216</v>
      </c>
      <c r="F12" s="115">
        <v>360.5</v>
      </c>
      <c r="G12" s="7">
        <v>2961868</v>
      </c>
      <c r="H12" s="7">
        <v>148093.4</v>
      </c>
      <c r="I12" s="7">
        <v>2813774.6</v>
      </c>
      <c r="J12" s="7">
        <v>207330.76</v>
      </c>
      <c r="K12" s="7">
        <v>2754537.24</v>
      </c>
      <c r="L12" s="135" t="s">
        <v>159</v>
      </c>
      <c r="M12" s="4" t="s">
        <v>183</v>
      </c>
    </row>
    <row r="13" spans="1:13" ht="21">
      <c r="A13" s="23" t="s">
        <v>18</v>
      </c>
      <c r="B13" s="24">
        <v>4</v>
      </c>
      <c r="C13" s="25" t="s">
        <v>131</v>
      </c>
      <c r="D13" s="26">
        <v>2286.5</v>
      </c>
      <c r="E13" s="26">
        <v>9146</v>
      </c>
      <c r="F13" s="116">
        <v>346</v>
      </c>
      <c r="G13" s="27">
        <v>3164516</v>
      </c>
      <c r="H13" s="27">
        <v>158225.80000000002</v>
      </c>
      <c r="I13" s="27">
        <v>3006290.2</v>
      </c>
      <c r="J13" s="7">
        <v>221516.12000000002</v>
      </c>
      <c r="K13" s="7">
        <v>2942999.88</v>
      </c>
      <c r="L13" s="135" t="s">
        <v>188</v>
      </c>
      <c r="M13" s="4" t="s">
        <v>183</v>
      </c>
    </row>
    <row r="14" spans="1:13" ht="21">
      <c r="A14" s="23" t="s">
        <v>19</v>
      </c>
      <c r="B14" s="24">
        <v>3</v>
      </c>
      <c r="C14" s="25" t="s">
        <v>132</v>
      </c>
      <c r="D14" s="26">
        <v>1560</v>
      </c>
      <c r="E14" s="26">
        <v>4680</v>
      </c>
      <c r="F14" s="116">
        <v>325</v>
      </c>
      <c r="G14" s="27">
        <v>1521000</v>
      </c>
      <c r="H14" s="27">
        <v>76050</v>
      </c>
      <c r="I14" s="27">
        <v>1444950</v>
      </c>
      <c r="J14" s="7">
        <v>106470.00000000001</v>
      </c>
      <c r="K14" s="7">
        <v>1414530</v>
      </c>
      <c r="L14" s="135"/>
      <c r="M14" s="4" t="s">
        <v>183</v>
      </c>
    </row>
    <row r="15" spans="1:13" ht="21">
      <c r="A15" s="23" t="s">
        <v>20</v>
      </c>
      <c r="B15" s="24">
        <v>3</v>
      </c>
      <c r="C15" s="25" t="s">
        <v>132</v>
      </c>
      <c r="D15" s="26">
        <v>1560</v>
      </c>
      <c r="E15" s="26">
        <v>4680</v>
      </c>
      <c r="F15" s="116">
        <v>325</v>
      </c>
      <c r="G15" s="27">
        <v>1521000</v>
      </c>
      <c r="H15" s="27">
        <v>76050</v>
      </c>
      <c r="I15" s="27">
        <v>1444950</v>
      </c>
      <c r="J15" s="7">
        <v>106470.00000000001</v>
      </c>
      <c r="K15" s="7">
        <v>1414530</v>
      </c>
      <c r="L15" s="135"/>
      <c r="M15" s="4" t="s">
        <v>183</v>
      </c>
    </row>
    <row r="16" spans="1:13" ht="21">
      <c r="A16" s="23" t="s">
        <v>21</v>
      </c>
      <c r="B16" s="24">
        <v>3</v>
      </c>
      <c r="C16" s="25" t="s">
        <v>132</v>
      </c>
      <c r="D16" s="26">
        <v>1560</v>
      </c>
      <c r="E16" s="26">
        <v>4680</v>
      </c>
      <c r="F16" s="116">
        <v>325</v>
      </c>
      <c r="G16" s="27">
        <v>1521000</v>
      </c>
      <c r="H16" s="27">
        <v>76050</v>
      </c>
      <c r="I16" s="27">
        <v>1444950</v>
      </c>
      <c r="J16" s="7">
        <v>106470.00000000001</v>
      </c>
      <c r="K16" s="7">
        <v>1414530</v>
      </c>
      <c r="L16" s="135"/>
      <c r="M16" s="4" t="s">
        <v>183</v>
      </c>
    </row>
    <row r="17" spans="1:13" ht="21">
      <c r="A17" s="23" t="s">
        <v>22</v>
      </c>
      <c r="B17" s="24">
        <v>3</v>
      </c>
      <c r="C17" s="25" t="s">
        <v>132</v>
      </c>
      <c r="D17" s="26">
        <v>1560</v>
      </c>
      <c r="E17" s="26">
        <v>4680</v>
      </c>
      <c r="F17" s="116">
        <v>325</v>
      </c>
      <c r="G17" s="27">
        <v>1521000</v>
      </c>
      <c r="H17" s="27">
        <v>76050</v>
      </c>
      <c r="I17" s="27">
        <v>1444950</v>
      </c>
      <c r="J17" s="7">
        <v>106470.00000000001</v>
      </c>
      <c r="K17" s="7">
        <v>1414530</v>
      </c>
      <c r="L17" s="135"/>
      <c r="M17" s="4" t="s">
        <v>183</v>
      </c>
    </row>
    <row r="18" spans="1:13" ht="21">
      <c r="A18" s="23" t="s">
        <v>23</v>
      </c>
      <c r="B18" s="24">
        <v>3</v>
      </c>
      <c r="C18" s="25" t="s">
        <v>132</v>
      </c>
      <c r="D18" s="26">
        <v>1560</v>
      </c>
      <c r="E18" s="26">
        <v>4680</v>
      </c>
      <c r="F18" s="116">
        <v>325</v>
      </c>
      <c r="G18" s="27">
        <v>1521000</v>
      </c>
      <c r="H18" s="27">
        <v>76050</v>
      </c>
      <c r="I18" s="27">
        <v>1444950</v>
      </c>
      <c r="J18" s="7">
        <v>106470.00000000001</v>
      </c>
      <c r="K18" s="7">
        <v>1414530</v>
      </c>
      <c r="L18" s="135" t="s">
        <v>210</v>
      </c>
      <c r="M18" s="4" t="s">
        <v>183</v>
      </c>
    </row>
    <row r="19" spans="1:13" ht="21">
      <c r="A19" s="23" t="s">
        <v>24</v>
      </c>
      <c r="B19" s="24">
        <v>4</v>
      </c>
      <c r="C19" s="25" t="s">
        <v>133</v>
      </c>
      <c r="D19" s="26">
        <v>1902.3</v>
      </c>
      <c r="E19" s="26">
        <v>7609.2</v>
      </c>
      <c r="F19" s="116">
        <v>346</v>
      </c>
      <c r="G19" s="27">
        <v>2632783.1999999997</v>
      </c>
      <c r="H19" s="27">
        <v>131639.16</v>
      </c>
      <c r="I19" s="27">
        <v>2501144.0399999996</v>
      </c>
      <c r="J19" s="7">
        <v>184294.82399999999</v>
      </c>
      <c r="K19" s="7">
        <v>2448488.3759999997</v>
      </c>
      <c r="L19" s="135" t="s">
        <v>210</v>
      </c>
      <c r="M19" s="4" t="s">
        <v>183</v>
      </c>
    </row>
    <row r="20" spans="1:13" ht="21">
      <c r="A20" s="28" t="s">
        <v>25</v>
      </c>
      <c r="B20" s="29">
        <v>4</v>
      </c>
      <c r="C20" s="30" t="s">
        <v>130</v>
      </c>
      <c r="D20" s="31">
        <v>2054</v>
      </c>
      <c r="E20" s="31">
        <v>8216</v>
      </c>
      <c r="F20" s="117">
        <v>360.5</v>
      </c>
      <c r="G20" s="32">
        <v>2961868</v>
      </c>
      <c r="H20" s="32">
        <v>148093.4</v>
      </c>
      <c r="I20" s="32">
        <v>2813774.6</v>
      </c>
      <c r="J20" s="7">
        <v>207330.76</v>
      </c>
      <c r="K20" s="7">
        <v>2754537.24</v>
      </c>
      <c r="L20" s="135" t="s">
        <v>189</v>
      </c>
      <c r="M20" s="4" t="s">
        <v>183</v>
      </c>
    </row>
    <row r="21" spans="1:13" ht="21">
      <c r="A21" s="28" t="s">
        <v>26</v>
      </c>
      <c r="B21" s="29">
        <v>3</v>
      </c>
      <c r="C21" s="30" t="s">
        <v>129</v>
      </c>
      <c r="D21" s="31">
        <v>1680</v>
      </c>
      <c r="E21" s="31">
        <v>5040</v>
      </c>
      <c r="F21" s="117">
        <v>339.90000000000003</v>
      </c>
      <c r="G21" s="32">
        <v>1713096.0000000002</v>
      </c>
      <c r="H21" s="32">
        <v>85654.800000000017</v>
      </c>
      <c r="I21" s="32">
        <v>1627441.2000000002</v>
      </c>
      <c r="J21" s="7">
        <v>119916.72000000003</v>
      </c>
      <c r="K21" s="7">
        <v>1593179.2800000003</v>
      </c>
      <c r="L21" s="135" t="s">
        <v>190</v>
      </c>
      <c r="M21" s="4" t="s">
        <v>183</v>
      </c>
    </row>
    <row r="22" spans="1:13" ht="21">
      <c r="A22" s="28" t="s">
        <v>27</v>
      </c>
      <c r="B22" s="29">
        <v>3</v>
      </c>
      <c r="C22" s="30" t="s">
        <v>129</v>
      </c>
      <c r="D22" s="31">
        <v>1680</v>
      </c>
      <c r="E22" s="31">
        <v>5040</v>
      </c>
      <c r="F22" s="117">
        <v>368</v>
      </c>
      <c r="G22" s="32">
        <v>1854720</v>
      </c>
      <c r="H22" s="32">
        <v>92736</v>
      </c>
      <c r="I22" s="32">
        <v>1761984</v>
      </c>
      <c r="J22" s="143" t="s">
        <v>214</v>
      </c>
      <c r="K22" s="143" t="s">
        <v>214</v>
      </c>
      <c r="L22" s="135" t="s">
        <v>161</v>
      </c>
      <c r="M22" s="4" t="s">
        <v>183</v>
      </c>
    </row>
    <row r="23" spans="1:13" ht="21">
      <c r="A23" s="28" t="s">
        <v>28</v>
      </c>
      <c r="B23" s="29">
        <v>3</v>
      </c>
      <c r="C23" s="30" t="s">
        <v>129</v>
      </c>
      <c r="D23" s="31">
        <v>1680</v>
      </c>
      <c r="E23" s="31">
        <v>5040</v>
      </c>
      <c r="F23" s="117">
        <v>368</v>
      </c>
      <c r="G23" s="32">
        <v>1854720</v>
      </c>
      <c r="H23" s="32">
        <v>92736</v>
      </c>
      <c r="I23" s="32">
        <v>1761984</v>
      </c>
      <c r="J23" s="143" t="s">
        <v>214</v>
      </c>
      <c r="K23" s="143" t="s">
        <v>214</v>
      </c>
      <c r="L23" s="135" t="s">
        <v>163</v>
      </c>
      <c r="M23" s="4" t="s">
        <v>183</v>
      </c>
    </row>
    <row r="24" spans="1:13" ht="21">
      <c r="A24" s="28" t="s">
        <v>29</v>
      </c>
      <c r="B24" s="29">
        <v>3</v>
      </c>
      <c r="C24" s="30" t="s">
        <v>129</v>
      </c>
      <c r="D24" s="31">
        <v>1680</v>
      </c>
      <c r="E24" s="31">
        <v>5040</v>
      </c>
      <c r="F24" s="117">
        <v>368</v>
      </c>
      <c r="G24" s="32">
        <v>1854720</v>
      </c>
      <c r="H24" s="32">
        <v>92736</v>
      </c>
      <c r="I24" s="32">
        <v>1761984</v>
      </c>
      <c r="J24" s="143" t="s">
        <v>214</v>
      </c>
      <c r="K24" s="143" t="s">
        <v>214</v>
      </c>
      <c r="L24" s="135" t="s">
        <v>164</v>
      </c>
      <c r="M24" s="4" t="s">
        <v>183</v>
      </c>
    </row>
    <row r="25" spans="1:13" ht="21">
      <c r="A25" s="28" t="s">
        <v>30</v>
      </c>
      <c r="B25" s="29">
        <v>4</v>
      </c>
      <c r="C25" s="30" t="s">
        <v>134</v>
      </c>
      <c r="D25" s="31">
        <v>2401.6</v>
      </c>
      <c r="E25" s="31">
        <v>9606.4</v>
      </c>
      <c r="F25" s="117">
        <v>390</v>
      </c>
      <c r="G25" s="32">
        <v>3746496</v>
      </c>
      <c r="H25" s="32">
        <v>187324.80000000002</v>
      </c>
      <c r="I25" s="32">
        <v>3559171.2</v>
      </c>
      <c r="J25" s="143" t="s">
        <v>214</v>
      </c>
      <c r="K25" s="143" t="s">
        <v>214</v>
      </c>
      <c r="L25" s="135" t="s">
        <v>164</v>
      </c>
      <c r="M25" s="4" t="s">
        <v>183</v>
      </c>
    </row>
    <row r="26" spans="1:13" ht="21">
      <c r="A26" s="33" t="s">
        <v>31</v>
      </c>
      <c r="B26" s="34">
        <v>4</v>
      </c>
      <c r="C26" s="35" t="s">
        <v>133</v>
      </c>
      <c r="D26" s="36">
        <v>1902.3</v>
      </c>
      <c r="E26" s="36">
        <v>7609.2</v>
      </c>
      <c r="F26" s="118">
        <v>346</v>
      </c>
      <c r="G26" s="37">
        <v>2632783.1999999997</v>
      </c>
      <c r="H26" s="37">
        <v>131639.16</v>
      </c>
      <c r="I26" s="37">
        <v>2501144.0399999996</v>
      </c>
      <c r="J26" s="7">
        <v>184294.82399999999</v>
      </c>
      <c r="K26" s="7">
        <v>2448488.3759999997</v>
      </c>
      <c r="L26" s="135"/>
      <c r="M26" s="4" t="s">
        <v>183</v>
      </c>
    </row>
    <row r="27" spans="1:13" ht="21">
      <c r="A27" s="33" t="s">
        <v>32</v>
      </c>
      <c r="B27" s="34">
        <v>3</v>
      </c>
      <c r="C27" s="35" t="s">
        <v>132</v>
      </c>
      <c r="D27" s="36">
        <v>1560</v>
      </c>
      <c r="E27" s="36">
        <v>4680</v>
      </c>
      <c r="F27" s="118">
        <v>325</v>
      </c>
      <c r="G27" s="37">
        <v>1521000</v>
      </c>
      <c r="H27" s="37">
        <v>76050</v>
      </c>
      <c r="I27" s="37">
        <v>1444950</v>
      </c>
      <c r="J27" s="7">
        <v>106470.00000000001</v>
      </c>
      <c r="K27" s="7">
        <v>1414530</v>
      </c>
      <c r="L27" s="135" t="s">
        <v>162</v>
      </c>
      <c r="M27" s="4" t="s">
        <v>183</v>
      </c>
    </row>
    <row r="28" spans="1:13" ht="21">
      <c r="A28" s="33" t="s">
        <v>33</v>
      </c>
      <c r="B28" s="34">
        <v>3</v>
      </c>
      <c r="C28" s="35" t="s">
        <v>132</v>
      </c>
      <c r="D28" s="36">
        <v>1560</v>
      </c>
      <c r="E28" s="36">
        <v>4680</v>
      </c>
      <c r="F28" s="118">
        <v>325</v>
      </c>
      <c r="G28" s="37">
        <v>1521000</v>
      </c>
      <c r="H28" s="37">
        <v>76050</v>
      </c>
      <c r="I28" s="37">
        <v>1444950</v>
      </c>
      <c r="J28" s="7">
        <v>106470.00000000001</v>
      </c>
      <c r="K28" s="7">
        <v>1414530</v>
      </c>
      <c r="L28" s="135" t="s">
        <v>165</v>
      </c>
      <c r="M28" s="4" t="s">
        <v>183</v>
      </c>
    </row>
    <row r="29" spans="1:13" ht="21">
      <c r="A29" s="33" t="s">
        <v>34</v>
      </c>
      <c r="B29" s="34">
        <v>3</v>
      </c>
      <c r="C29" s="38" t="s">
        <v>132</v>
      </c>
      <c r="D29" s="36">
        <v>1560</v>
      </c>
      <c r="E29" s="36">
        <v>4680</v>
      </c>
      <c r="F29" s="118">
        <v>325</v>
      </c>
      <c r="G29" s="37">
        <v>1521000</v>
      </c>
      <c r="H29" s="37">
        <v>76050</v>
      </c>
      <c r="I29" s="37">
        <v>1444950</v>
      </c>
      <c r="J29" s="7">
        <v>106470.00000000001</v>
      </c>
      <c r="K29" s="7">
        <v>1414530</v>
      </c>
      <c r="L29" s="135" t="s">
        <v>211</v>
      </c>
      <c r="M29" s="4" t="s">
        <v>183</v>
      </c>
    </row>
    <row r="30" spans="1:13" ht="21">
      <c r="A30" s="33" t="s">
        <v>35</v>
      </c>
      <c r="B30" s="34">
        <v>3</v>
      </c>
      <c r="C30" s="38" t="s">
        <v>132</v>
      </c>
      <c r="D30" s="36">
        <v>1560</v>
      </c>
      <c r="E30" s="36">
        <v>4680</v>
      </c>
      <c r="F30" s="118">
        <v>325</v>
      </c>
      <c r="G30" s="37">
        <v>1521000</v>
      </c>
      <c r="H30" s="37">
        <v>76050</v>
      </c>
      <c r="I30" s="37">
        <v>1444950</v>
      </c>
      <c r="J30" s="7">
        <v>106470.00000000001</v>
      </c>
      <c r="K30" s="7">
        <v>1414530</v>
      </c>
      <c r="L30" s="135" t="s">
        <v>206</v>
      </c>
      <c r="M30" s="4" t="s">
        <v>183</v>
      </c>
    </row>
    <row r="31" spans="1:13" ht="21">
      <c r="A31" s="33" t="s">
        <v>36</v>
      </c>
      <c r="B31" s="39">
        <v>4</v>
      </c>
      <c r="C31" s="38" t="s">
        <v>135</v>
      </c>
      <c r="D31" s="36">
        <v>2607.6999999999998</v>
      </c>
      <c r="E31" s="36">
        <v>10430.799999999999</v>
      </c>
      <c r="F31" s="108">
        <v>346</v>
      </c>
      <c r="G31" s="37">
        <v>3609056.8</v>
      </c>
      <c r="H31" s="37">
        <v>180452.84</v>
      </c>
      <c r="I31" s="37">
        <v>3428603.96</v>
      </c>
      <c r="J31" s="7">
        <v>252633.97600000002</v>
      </c>
      <c r="K31" s="7">
        <v>3356422.824</v>
      </c>
      <c r="L31" s="135" t="s">
        <v>206</v>
      </c>
      <c r="M31" s="4" t="s">
        <v>183</v>
      </c>
    </row>
    <row r="32" spans="1:13" ht="21">
      <c r="A32" s="98" t="s">
        <v>37</v>
      </c>
      <c r="B32" s="99">
        <v>4</v>
      </c>
      <c r="C32" s="100" t="s">
        <v>185</v>
      </c>
      <c r="D32" s="101">
        <v>1973</v>
      </c>
      <c r="E32" s="101">
        <v>7892</v>
      </c>
      <c r="F32" s="112">
        <v>346</v>
      </c>
      <c r="G32" s="102">
        <v>2730632</v>
      </c>
      <c r="H32" s="102">
        <v>136531.6</v>
      </c>
      <c r="I32" s="102">
        <v>2594100.4</v>
      </c>
      <c r="J32" s="7">
        <v>191144.24000000002</v>
      </c>
      <c r="K32" s="7">
        <v>2539487.7599999998</v>
      </c>
      <c r="L32" s="135" t="s">
        <v>191</v>
      </c>
      <c r="M32" s="4" t="s">
        <v>183</v>
      </c>
    </row>
    <row r="33" spans="1:13" ht="21">
      <c r="A33" s="98" t="s">
        <v>38</v>
      </c>
      <c r="B33" s="99">
        <v>3</v>
      </c>
      <c r="C33" s="100" t="s">
        <v>132</v>
      </c>
      <c r="D33" s="101">
        <v>1560</v>
      </c>
      <c r="E33" s="101">
        <v>4680</v>
      </c>
      <c r="F33" s="112">
        <v>325</v>
      </c>
      <c r="G33" s="102">
        <v>1521000</v>
      </c>
      <c r="H33" s="102">
        <v>76050</v>
      </c>
      <c r="I33" s="102">
        <v>1444950</v>
      </c>
      <c r="J33" s="7">
        <v>106470.00000000001</v>
      </c>
      <c r="K33" s="7">
        <v>1414530</v>
      </c>
      <c r="L33" s="135" t="s">
        <v>191</v>
      </c>
      <c r="M33" s="4" t="s">
        <v>183</v>
      </c>
    </row>
    <row r="34" spans="1:13" ht="21">
      <c r="A34" s="98" t="s">
        <v>39</v>
      </c>
      <c r="B34" s="99">
        <v>3</v>
      </c>
      <c r="C34" s="100" t="s">
        <v>132</v>
      </c>
      <c r="D34" s="101">
        <v>1560</v>
      </c>
      <c r="E34" s="101">
        <v>4680</v>
      </c>
      <c r="F34" s="112">
        <v>325</v>
      </c>
      <c r="G34" s="102">
        <v>1521000</v>
      </c>
      <c r="H34" s="102">
        <v>76050</v>
      </c>
      <c r="I34" s="102">
        <v>1444950</v>
      </c>
      <c r="J34" s="7">
        <v>106470.00000000001</v>
      </c>
      <c r="K34" s="7">
        <v>1414530</v>
      </c>
      <c r="L34" s="135"/>
      <c r="M34" s="4" t="s">
        <v>183</v>
      </c>
    </row>
    <row r="35" spans="1:13" ht="21">
      <c r="A35" s="98" t="s">
        <v>40</v>
      </c>
      <c r="B35" s="99">
        <v>3</v>
      </c>
      <c r="C35" s="100" t="s">
        <v>132</v>
      </c>
      <c r="D35" s="101">
        <v>1560</v>
      </c>
      <c r="E35" s="101">
        <v>4680</v>
      </c>
      <c r="F35" s="112">
        <v>325</v>
      </c>
      <c r="G35" s="102">
        <v>1521000</v>
      </c>
      <c r="H35" s="102">
        <v>76050</v>
      </c>
      <c r="I35" s="102">
        <v>1444950</v>
      </c>
      <c r="J35" s="7">
        <v>106470.00000000001</v>
      </c>
      <c r="K35" s="7">
        <v>1414530</v>
      </c>
      <c r="L35" s="135"/>
      <c r="M35" s="4" t="s">
        <v>183</v>
      </c>
    </row>
    <row r="36" spans="1:13" ht="21">
      <c r="A36" s="98" t="s">
        <v>41</v>
      </c>
      <c r="B36" s="99">
        <v>3</v>
      </c>
      <c r="C36" s="100" t="s">
        <v>132</v>
      </c>
      <c r="D36" s="101">
        <v>1560</v>
      </c>
      <c r="E36" s="101">
        <v>4680</v>
      </c>
      <c r="F36" s="112">
        <v>325</v>
      </c>
      <c r="G36" s="102">
        <v>1521000</v>
      </c>
      <c r="H36" s="102">
        <v>76050</v>
      </c>
      <c r="I36" s="102">
        <v>1444950</v>
      </c>
      <c r="J36" s="7">
        <v>106470.00000000001</v>
      </c>
      <c r="K36" s="7">
        <v>1414530</v>
      </c>
      <c r="L36" s="135"/>
      <c r="M36" s="4" t="s">
        <v>183</v>
      </c>
    </row>
    <row r="37" spans="1:13" ht="21">
      <c r="A37" s="98" t="s">
        <v>42</v>
      </c>
      <c r="B37" s="99">
        <v>3</v>
      </c>
      <c r="C37" s="100" t="s">
        <v>132</v>
      </c>
      <c r="D37" s="101">
        <v>1560</v>
      </c>
      <c r="E37" s="101">
        <v>4680</v>
      </c>
      <c r="F37" s="112">
        <v>325</v>
      </c>
      <c r="G37" s="102">
        <v>1521000</v>
      </c>
      <c r="H37" s="102">
        <v>76050</v>
      </c>
      <c r="I37" s="102">
        <v>1444950</v>
      </c>
      <c r="J37" s="7">
        <v>106470.00000000001</v>
      </c>
      <c r="K37" s="7">
        <v>1414530</v>
      </c>
      <c r="L37" s="135"/>
      <c r="M37" s="4" t="s">
        <v>183</v>
      </c>
    </row>
    <row r="38" spans="1:13" ht="21">
      <c r="A38" s="98" t="s">
        <v>43</v>
      </c>
      <c r="B38" s="99">
        <v>3</v>
      </c>
      <c r="C38" s="100" t="s">
        <v>132</v>
      </c>
      <c r="D38" s="101">
        <v>1560</v>
      </c>
      <c r="E38" s="101">
        <v>4680</v>
      </c>
      <c r="F38" s="112">
        <v>325</v>
      </c>
      <c r="G38" s="102">
        <v>1521000</v>
      </c>
      <c r="H38" s="102">
        <v>76050</v>
      </c>
      <c r="I38" s="102">
        <v>1444950</v>
      </c>
      <c r="J38" s="7">
        <v>106470.00000000001</v>
      </c>
      <c r="K38" s="7">
        <v>1414530</v>
      </c>
      <c r="L38" s="135"/>
      <c r="M38" s="4" t="s">
        <v>183</v>
      </c>
    </row>
    <row r="39" spans="1:13" ht="21">
      <c r="A39" s="98" t="s">
        <v>44</v>
      </c>
      <c r="B39" s="99">
        <v>3</v>
      </c>
      <c r="C39" s="100" t="s">
        <v>132</v>
      </c>
      <c r="D39" s="101">
        <v>1560</v>
      </c>
      <c r="E39" s="101">
        <v>4680</v>
      </c>
      <c r="F39" s="112">
        <v>325</v>
      </c>
      <c r="G39" s="102">
        <v>1521000</v>
      </c>
      <c r="H39" s="102">
        <v>76050</v>
      </c>
      <c r="I39" s="102">
        <v>1444950</v>
      </c>
      <c r="J39" s="7">
        <v>106470.00000000001</v>
      </c>
      <c r="K39" s="7">
        <v>1414530</v>
      </c>
      <c r="L39" s="135"/>
      <c r="M39" s="4" t="s">
        <v>183</v>
      </c>
    </row>
    <row r="40" spans="1:13" ht="21">
      <c r="A40" s="98" t="s">
        <v>45</v>
      </c>
      <c r="B40" s="99">
        <v>3</v>
      </c>
      <c r="C40" s="100" t="s">
        <v>132</v>
      </c>
      <c r="D40" s="101">
        <v>1560</v>
      </c>
      <c r="E40" s="101">
        <v>4680</v>
      </c>
      <c r="F40" s="112">
        <v>325</v>
      </c>
      <c r="G40" s="102">
        <v>1521000</v>
      </c>
      <c r="H40" s="102">
        <v>76050</v>
      </c>
      <c r="I40" s="102">
        <v>1444950</v>
      </c>
      <c r="J40" s="7">
        <v>106470.00000000001</v>
      </c>
      <c r="K40" s="7">
        <v>1414530</v>
      </c>
      <c r="L40" s="135"/>
      <c r="M40" s="4" t="s">
        <v>183</v>
      </c>
    </row>
    <row r="41" spans="1:13" ht="21">
      <c r="A41" s="98" t="s">
        <v>46</v>
      </c>
      <c r="B41" s="99">
        <v>3</v>
      </c>
      <c r="C41" s="100" t="s">
        <v>132</v>
      </c>
      <c r="D41" s="101">
        <v>1560</v>
      </c>
      <c r="E41" s="101">
        <v>4680</v>
      </c>
      <c r="F41" s="112">
        <v>325</v>
      </c>
      <c r="G41" s="102">
        <v>1521000</v>
      </c>
      <c r="H41" s="102">
        <v>76050</v>
      </c>
      <c r="I41" s="102">
        <v>1444950</v>
      </c>
      <c r="J41" s="7">
        <v>106470.00000000001</v>
      </c>
      <c r="K41" s="7">
        <v>1414530</v>
      </c>
      <c r="L41" s="135"/>
      <c r="M41" s="4" t="s">
        <v>183</v>
      </c>
    </row>
    <row r="42" spans="1:13" ht="21">
      <c r="A42" s="98" t="s">
        <v>47</v>
      </c>
      <c r="B42" s="99">
        <v>4</v>
      </c>
      <c r="C42" s="100" t="s">
        <v>135</v>
      </c>
      <c r="D42" s="101">
        <v>2617</v>
      </c>
      <c r="E42" s="101">
        <v>10468</v>
      </c>
      <c r="F42" s="112">
        <v>346</v>
      </c>
      <c r="G42" s="102">
        <v>3621928</v>
      </c>
      <c r="H42" s="102">
        <v>181096.40000000002</v>
      </c>
      <c r="I42" s="102">
        <v>3440831.6</v>
      </c>
      <c r="J42" s="7">
        <v>253534.96000000002</v>
      </c>
      <c r="K42" s="7">
        <v>3368393.04</v>
      </c>
      <c r="L42" s="75"/>
      <c r="M42" s="4" t="s">
        <v>183</v>
      </c>
    </row>
    <row r="43" spans="1:13" ht="21">
      <c r="A43" s="163" t="s">
        <v>48</v>
      </c>
      <c r="B43" s="164">
        <v>4</v>
      </c>
      <c r="C43" s="165" t="s">
        <v>128</v>
      </c>
      <c r="D43" s="166">
        <v>2856.8</v>
      </c>
      <c r="E43" s="166">
        <v>11427.2</v>
      </c>
      <c r="F43" s="167">
        <v>363</v>
      </c>
      <c r="G43" s="168">
        <f>E43*F43</f>
        <v>4148073.6</v>
      </c>
      <c r="H43" s="169">
        <f>G43*5%</f>
        <v>207403.68000000002</v>
      </c>
      <c r="I43" s="169">
        <f>G43-H43</f>
        <v>3940669.92</v>
      </c>
      <c r="J43" s="170">
        <f>G43*7%</f>
        <v>290365.15200000006</v>
      </c>
      <c r="K43" s="170">
        <f>G43-J43</f>
        <v>3857708.4479999999</v>
      </c>
      <c r="L43" s="171" t="s">
        <v>208</v>
      </c>
      <c r="M43" s="172" t="s">
        <v>183</v>
      </c>
    </row>
    <row r="44" spans="1:13" ht="21">
      <c r="A44" s="40" t="s">
        <v>49</v>
      </c>
      <c r="B44" s="41">
        <v>3</v>
      </c>
      <c r="C44" s="42" t="s">
        <v>129</v>
      </c>
      <c r="D44" s="43">
        <v>1680</v>
      </c>
      <c r="E44" s="43">
        <v>5040</v>
      </c>
      <c r="F44" s="105">
        <v>325</v>
      </c>
      <c r="G44" s="45">
        <v>1638000</v>
      </c>
      <c r="H44" s="45">
        <v>81900</v>
      </c>
      <c r="I44" s="45">
        <v>1556100</v>
      </c>
      <c r="J44" s="7">
        <v>114660.00000000001</v>
      </c>
      <c r="K44" s="7">
        <v>1523340</v>
      </c>
      <c r="L44" s="135" t="s">
        <v>207</v>
      </c>
      <c r="M44" s="4" t="s">
        <v>183</v>
      </c>
    </row>
    <row r="45" spans="1:13" ht="21">
      <c r="A45" s="40" t="s">
        <v>50</v>
      </c>
      <c r="B45" s="41">
        <v>3</v>
      </c>
      <c r="C45" s="42" t="s">
        <v>129</v>
      </c>
      <c r="D45" s="43">
        <v>1680</v>
      </c>
      <c r="E45" s="43">
        <v>5040</v>
      </c>
      <c r="F45" s="105">
        <v>325</v>
      </c>
      <c r="G45" s="45">
        <v>1638000</v>
      </c>
      <c r="H45" s="45">
        <v>81900</v>
      </c>
      <c r="I45" s="45">
        <v>1556100</v>
      </c>
      <c r="J45" s="7">
        <v>114660.00000000001</v>
      </c>
      <c r="K45" s="7">
        <v>1523340</v>
      </c>
      <c r="L45" s="135" t="s">
        <v>166</v>
      </c>
      <c r="M45" s="4" t="s">
        <v>183</v>
      </c>
    </row>
    <row r="46" spans="1:13" ht="21">
      <c r="A46" s="40" t="s">
        <v>51</v>
      </c>
      <c r="B46" s="41">
        <v>3</v>
      </c>
      <c r="C46" s="42" t="s">
        <v>129</v>
      </c>
      <c r="D46" s="43">
        <v>1680</v>
      </c>
      <c r="E46" s="43">
        <v>5040</v>
      </c>
      <c r="F46" s="105">
        <v>325</v>
      </c>
      <c r="G46" s="45">
        <v>1638000</v>
      </c>
      <c r="H46" s="45">
        <v>81900</v>
      </c>
      <c r="I46" s="45">
        <v>1556100</v>
      </c>
      <c r="J46" s="7">
        <v>114660.00000000001</v>
      </c>
      <c r="K46" s="7">
        <v>1523340</v>
      </c>
      <c r="L46" s="135" t="s">
        <v>192</v>
      </c>
      <c r="M46" s="4" t="s">
        <v>183</v>
      </c>
    </row>
    <row r="47" spans="1:13" ht="21">
      <c r="A47" s="40" t="s">
        <v>52</v>
      </c>
      <c r="B47" s="41">
        <v>3</v>
      </c>
      <c r="C47" s="42" t="s">
        <v>129</v>
      </c>
      <c r="D47" s="43">
        <v>1680</v>
      </c>
      <c r="E47" s="43">
        <v>5040</v>
      </c>
      <c r="F47" s="105">
        <v>325</v>
      </c>
      <c r="G47" s="45">
        <v>1638000</v>
      </c>
      <c r="H47" s="45">
        <v>81900</v>
      </c>
      <c r="I47" s="45">
        <v>1556100</v>
      </c>
      <c r="J47" s="7">
        <v>114660.00000000001</v>
      </c>
      <c r="K47" s="7">
        <v>1523340</v>
      </c>
      <c r="L47" s="135" t="s">
        <v>167</v>
      </c>
      <c r="M47" s="4" t="s">
        <v>183</v>
      </c>
    </row>
    <row r="48" spans="1:13" ht="21">
      <c r="A48" s="40" t="s">
        <v>53</v>
      </c>
      <c r="B48" s="41">
        <v>3</v>
      </c>
      <c r="C48" s="42" t="s">
        <v>129</v>
      </c>
      <c r="D48" s="43">
        <v>1680</v>
      </c>
      <c r="E48" s="43">
        <v>5040</v>
      </c>
      <c r="F48" s="105">
        <v>325</v>
      </c>
      <c r="G48" s="45">
        <v>1638000</v>
      </c>
      <c r="H48" s="45">
        <v>81900</v>
      </c>
      <c r="I48" s="45">
        <v>1556100</v>
      </c>
      <c r="J48" s="7">
        <v>114660.00000000001</v>
      </c>
      <c r="K48" s="7">
        <v>1523340</v>
      </c>
      <c r="L48" s="135" t="s">
        <v>168</v>
      </c>
      <c r="M48" s="4" t="s">
        <v>183</v>
      </c>
    </row>
    <row r="49" spans="1:13" ht="21">
      <c r="A49" s="40" t="s">
        <v>54</v>
      </c>
      <c r="B49" s="41">
        <v>3</v>
      </c>
      <c r="C49" s="42" t="s">
        <v>129</v>
      </c>
      <c r="D49" s="43">
        <v>1680</v>
      </c>
      <c r="E49" s="43">
        <v>5040</v>
      </c>
      <c r="F49" s="105">
        <v>325</v>
      </c>
      <c r="G49" s="45">
        <v>1638000</v>
      </c>
      <c r="H49" s="45">
        <v>81900</v>
      </c>
      <c r="I49" s="45">
        <v>1556100</v>
      </c>
      <c r="J49" s="7">
        <v>114660.00000000001</v>
      </c>
      <c r="K49" s="7">
        <v>1523340</v>
      </c>
      <c r="L49" s="135" t="s">
        <v>169</v>
      </c>
      <c r="M49" s="4" t="s">
        <v>183</v>
      </c>
    </row>
    <row r="50" spans="1:13" ht="21">
      <c r="A50" s="40" t="s">
        <v>55</v>
      </c>
      <c r="B50" s="41">
        <v>3</v>
      </c>
      <c r="C50" s="42" t="s">
        <v>129</v>
      </c>
      <c r="D50" s="43">
        <v>1680</v>
      </c>
      <c r="E50" s="43">
        <v>5040</v>
      </c>
      <c r="F50" s="105">
        <v>325</v>
      </c>
      <c r="G50" s="45">
        <v>1638000</v>
      </c>
      <c r="H50" s="45">
        <v>81900</v>
      </c>
      <c r="I50" s="45">
        <v>1556100</v>
      </c>
      <c r="J50" s="7">
        <v>114660.00000000001</v>
      </c>
      <c r="K50" s="7">
        <v>1523340</v>
      </c>
      <c r="L50" s="135" t="s">
        <v>170</v>
      </c>
      <c r="M50" s="4" t="s">
        <v>183</v>
      </c>
    </row>
    <row r="51" spans="1:13" ht="21">
      <c r="A51" s="40" t="s">
        <v>56</v>
      </c>
      <c r="B51" s="41">
        <v>3</v>
      </c>
      <c r="C51" s="42" t="s">
        <v>129</v>
      </c>
      <c r="D51" s="43">
        <v>1680</v>
      </c>
      <c r="E51" s="43">
        <v>5040</v>
      </c>
      <c r="F51" s="105">
        <v>325</v>
      </c>
      <c r="G51" s="45">
        <v>1638000</v>
      </c>
      <c r="H51" s="45">
        <v>81900</v>
      </c>
      <c r="I51" s="45">
        <v>1556100</v>
      </c>
      <c r="J51" s="7">
        <v>114660.00000000001</v>
      </c>
      <c r="K51" s="7">
        <v>1523340</v>
      </c>
      <c r="L51" s="135"/>
      <c r="M51" s="4" t="s">
        <v>183</v>
      </c>
    </row>
    <row r="52" spans="1:13" ht="21">
      <c r="A52" s="163" t="s">
        <v>57</v>
      </c>
      <c r="B52" s="164">
        <v>4</v>
      </c>
      <c r="C52" s="165" t="s">
        <v>136</v>
      </c>
      <c r="D52" s="166">
        <v>2138</v>
      </c>
      <c r="E52" s="166">
        <v>8552</v>
      </c>
      <c r="F52" s="167">
        <v>363</v>
      </c>
      <c r="G52" s="169">
        <f>F52*E52</f>
        <v>3104376</v>
      </c>
      <c r="H52" s="169">
        <f>G52*5%</f>
        <v>155218.80000000002</v>
      </c>
      <c r="I52" s="169">
        <f>G52-H52</f>
        <v>2949157.2</v>
      </c>
      <c r="J52" s="170">
        <f>G52*7%</f>
        <v>217306.32</v>
      </c>
      <c r="K52" s="170">
        <f>G52-J52</f>
        <v>2887069.68</v>
      </c>
      <c r="L52" s="171"/>
      <c r="M52" s="172" t="s">
        <v>183</v>
      </c>
    </row>
    <row r="53" spans="1:13" ht="21">
      <c r="A53" s="46" t="s">
        <v>58</v>
      </c>
      <c r="B53" s="47">
        <v>4</v>
      </c>
      <c r="C53" s="48" t="s">
        <v>131</v>
      </c>
      <c r="D53" s="49">
        <v>2281.1</v>
      </c>
      <c r="E53" s="49">
        <v>9124.4</v>
      </c>
      <c r="F53" s="113">
        <v>346</v>
      </c>
      <c r="G53" s="50">
        <v>3157042.4</v>
      </c>
      <c r="H53" s="50">
        <v>157852.12</v>
      </c>
      <c r="I53" s="50">
        <v>2999190.28</v>
      </c>
      <c r="J53" s="7">
        <v>220992.96800000002</v>
      </c>
      <c r="K53" s="7">
        <v>2936049.432</v>
      </c>
      <c r="L53" s="135" t="s">
        <v>171</v>
      </c>
      <c r="M53" s="4" t="s">
        <v>183</v>
      </c>
    </row>
    <row r="54" spans="1:13" ht="21">
      <c r="A54" s="46" t="s">
        <v>59</v>
      </c>
      <c r="B54" s="47">
        <v>3</v>
      </c>
      <c r="C54" s="48" t="s">
        <v>132</v>
      </c>
      <c r="D54" s="49">
        <v>1560</v>
      </c>
      <c r="E54" s="49">
        <v>4680</v>
      </c>
      <c r="F54" s="113">
        <v>325</v>
      </c>
      <c r="G54" s="50">
        <v>1521000</v>
      </c>
      <c r="H54" s="50">
        <v>76050</v>
      </c>
      <c r="I54" s="50">
        <v>1444950</v>
      </c>
      <c r="J54" s="7">
        <v>106470.00000000001</v>
      </c>
      <c r="K54" s="7">
        <v>1414530</v>
      </c>
      <c r="L54" s="135" t="s">
        <v>171</v>
      </c>
      <c r="M54" s="4" t="s">
        <v>183</v>
      </c>
    </row>
    <row r="55" spans="1:13" ht="21">
      <c r="A55" s="46" t="s">
        <v>60</v>
      </c>
      <c r="B55" s="47">
        <v>3</v>
      </c>
      <c r="C55" s="48" t="s">
        <v>132</v>
      </c>
      <c r="D55" s="49">
        <v>1560</v>
      </c>
      <c r="E55" s="49">
        <v>4680</v>
      </c>
      <c r="F55" s="113">
        <v>325</v>
      </c>
      <c r="G55" s="50">
        <v>1521000</v>
      </c>
      <c r="H55" s="50">
        <v>76050</v>
      </c>
      <c r="I55" s="50">
        <v>1444950</v>
      </c>
      <c r="J55" s="7">
        <v>106470.00000000001</v>
      </c>
      <c r="K55" s="7">
        <v>1414530</v>
      </c>
      <c r="L55" s="135" t="s">
        <v>193</v>
      </c>
      <c r="M55" s="4" t="s">
        <v>183</v>
      </c>
    </row>
    <row r="56" spans="1:13" ht="21">
      <c r="A56" s="46" t="s">
        <v>61</v>
      </c>
      <c r="B56" s="47">
        <v>3</v>
      </c>
      <c r="C56" s="48" t="s">
        <v>132</v>
      </c>
      <c r="D56" s="49">
        <v>1560</v>
      </c>
      <c r="E56" s="49">
        <v>4680</v>
      </c>
      <c r="F56" s="113">
        <v>325</v>
      </c>
      <c r="G56" s="50">
        <v>1521000</v>
      </c>
      <c r="H56" s="50">
        <v>76050</v>
      </c>
      <c r="I56" s="50">
        <v>1444950</v>
      </c>
      <c r="J56" s="7">
        <v>106470.00000000001</v>
      </c>
      <c r="K56" s="7">
        <v>1414530</v>
      </c>
      <c r="L56" s="135" t="s">
        <v>209</v>
      </c>
      <c r="M56" s="4" t="s">
        <v>183</v>
      </c>
    </row>
    <row r="57" spans="1:13" ht="21">
      <c r="A57" s="46" t="s">
        <v>62</v>
      </c>
      <c r="B57" s="47">
        <v>3</v>
      </c>
      <c r="C57" s="48" t="s">
        <v>132</v>
      </c>
      <c r="D57" s="49">
        <v>1560</v>
      </c>
      <c r="E57" s="49">
        <v>4680</v>
      </c>
      <c r="F57" s="113">
        <v>325</v>
      </c>
      <c r="G57" s="50">
        <v>1521000</v>
      </c>
      <c r="H57" s="50">
        <v>76050</v>
      </c>
      <c r="I57" s="50">
        <v>1444950</v>
      </c>
      <c r="J57" s="7">
        <v>106470.00000000001</v>
      </c>
      <c r="K57" s="7">
        <v>1414530</v>
      </c>
      <c r="L57" s="135"/>
      <c r="M57" s="4" t="s">
        <v>183</v>
      </c>
    </row>
    <row r="58" spans="1:13" ht="21">
      <c r="A58" s="46" t="s">
        <v>63</v>
      </c>
      <c r="B58" s="47">
        <v>3</v>
      </c>
      <c r="C58" s="48" t="s">
        <v>132</v>
      </c>
      <c r="D58" s="49">
        <v>1560</v>
      </c>
      <c r="E58" s="49">
        <v>4680</v>
      </c>
      <c r="F58" s="113">
        <v>325</v>
      </c>
      <c r="G58" s="50">
        <v>1521000</v>
      </c>
      <c r="H58" s="50">
        <v>76050</v>
      </c>
      <c r="I58" s="50">
        <v>1444950</v>
      </c>
      <c r="J58" s="7">
        <v>106470.00000000001</v>
      </c>
      <c r="K58" s="7">
        <v>1414530</v>
      </c>
      <c r="L58" s="136" t="s">
        <v>174</v>
      </c>
      <c r="M58" s="76" t="s">
        <v>183</v>
      </c>
    </row>
    <row r="59" spans="1:13" ht="21">
      <c r="A59" s="46" t="s">
        <v>64</v>
      </c>
      <c r="B59" s="47">
        <v>3</v>
      </c>
      <c r="C59" s="48" t="s">
        <v>132</v>
      </c>
      <c r="D59" s="49">
        <v>1560</v>
      </c>
      <c r="E59" s="49">
        <v>4680</v>
      </c>
      <c r="F59" s="113">
        <v>325</v>
      </c>
      <c r="G59" s="50">
        <v>1521000</v>
      </c>
      <c r="H59" s="50">
        <v>76050</v>
      </c>
      <c r="I59" s="50">
        <v>1444950</v>
      </c>
      <c r="J59" s="7">
        <v>106470.00000000001</v>
      </c>
      <c r="K59" s="7">
        <v>1414530</v>
      </c>
      <c r="L59" s="136" t="s">
        <v>174</v>
      </c>
      <c r="M59" s="76" t="s">
        <v>183</v>
      </c>
    </row>
    <row r="60" spans="1:13" ht="21">
      <c r="A60" s="46" t="s">
        <v>65</v>
      </c>
      <c r="B60" s="47">
        <v>3</v>
      </c>
      <c r="C60" s="48" t="s">
        <v>132</v>
      </c>
      <c r="D60" s="49">
        <v>1560</v>
      </c>
      <c r="E60" s="49">
        <v>4680</v>
      </c>
      <c r="F60" s="113">
        <v>325</v>
      </c>
      <c r="G60" s="50">
        <v>1521000</v>
      </c>
      <c r="H60" s="50">
        <v>76050</v>
      </c>
      <c r="I60" s="50">
        <v>1444950</v>
      </c>
      <c r="J60" s="7">
        <v>106470.00000000001</v>
      </c>
      <c r="K60" s="7">
        <v>1414530</v>
      </c>
      <c r="L60" s="135"/>
      <c r="M60" s="4" t="s">
        <v>183</v>
      </c>
    </row>
    <row r="61" spans="1:13" ht="21">
      <c r="A61" s="46" t="s">
        <v>66</v>
      </c>
      <c r="B61" s="47">
        <v>3</v>
      </c>
      <c r="C61" s="48" t="s">
        <v>132</v>
      </c>
      <c r="D61" s="49">
        <v>1560</v>
      </c>
      <c r="E61" s="49">
        <v>4680</v>
      </c>
      <c r="F61" s="113">
        <v>325</v>
      </c>
      <c r="G61" s="50">
        <v>1521000</v>
      </c>
      <c r="H61" s="50">
        <v>76050</v>
      </c>
      <c r="I61" s="50">
        <v>1444950</v>
      </c>
      <c r="J61" s="7">
        <v>106470.00000000001</v>
      </c>
      <c r="K61" s="7">
        <v>1414530</v>
      </c>
      <c r="L61" s="135"/>
      <c r="M61" s="4" t="s">
        <v>183</v>
      </c>
    </row>
    <row r="62" spans="1:13" ht="21">
      <c r="A62" s="46" t="s">
        <v>67</v>
      </c>
      <c r="B62" s="47">
        <v>4</v>
      </c>
      <c r="C62" s="48" t="s">
        <v>137</v>
      </c>
      <c r="D62" s="49">
        <v>1979.8</v>
      </c>
      <c r="E62" s="49">
        <v>7919.2</v>
      </c>
      <c r="F62" s="113">
        <v>346</v>
      </c>
      <c r="G62" s="50">
        <v>2740043.1999999997</v>
      </c>
      <c r="H62" s="50">
        <v>137002.16</v>
      </c>
      <c r="I62" s="50">
        <v>2603041.0399999996</v>
      </c>
      <c r="J62" s="7">
        <v>191803.024</v>
      </c>
      <c r="K62" s="7">
        <v>2548240.1759999995</v>
      </c>
      <c r="L62" s="135"/>
      <c r="M62" s="4" t="s">
        <v>183</v>
      </c>
    </row>
    <row r="63" spans="1:13" ht="21">
      <c r="A63" s="173" t="s">
        <v>68</v>
      </c>
      <c r="B63" s="174">
        <v>4</v>
      </c>
      <c r="C63" s="175" t="s">
        <v>136</v>
      </c>
      <c r="D63" s="176">
        <v>2138</v>
      </c>
      <c r="E63" s="176">
        <v>8552</v>
      </c>
      <c r="F63" s="103">
        <v>363</v>
      </c>
      <c r="G63" s="177">
        <f>F63*E63</f>
        <v>3104376</v>
      </c>
      <c r="H63" s="177">
        <f>G63*5%</f>
        <v>155218.80000000002</v>
      </c>
      <c r="I63" s="177">
        <f>G63-H63</f>
        <v>2949157.2</v>
      </c>
      <c r="J63" s="170">
        <f>G63*7%</f>
        <v>217306.32</v>
      </c>
      <c r="K63" s="170">
        <f>G63-J63</f>
        <v>2887069.68</v>
      </c>
      <c r="L63" s="171"/>
      <c r="M63" s="172" t="s">
        <v>183</v>
      </c>
    </row>
    <row r="64" spans="1:13" ht="21">
      <c r="A64" s="51" t="s">
        <v>69</v>
      </c>
      <c r="B64" s="52">
        <v>3</v>
      </c>
      <c r="C64" s="53" t="s">
        <v>129</v>
      </c>
      <c r="D64" s="54">
        <v>1680</v>
      </c>
      <c r="E64" s="54">
        <v>5040</v>
      </c>
      <c r="F64" s="114">
        <v>325</v>
      </c>
      <c r="G64" s="56">
        <v>1638000</v>
      </c>
      <c r="H64" s="56">
        <v>81900</v>
      </c>
      <c r="I64" s="56">
        <v>1556100</v>
      </c>
      <c r="J64" s="7">
        <v>114660.00000000001</v>
      </c>
      <c r="K64" s="7">
        <v>1523340</v>
      </c>
      <c r="L64" s="137"/>
      <c r="M64" s="4" t="s">
        <v>183</v>
      </c>
    </row>
    <row r="65" spans="1:13" ht="21">
      <c r="A65" s="51" t="s">
        <v>70</v>
      </c>
      <c r="B65" s="52">
        <v>3</v>
      </c>
      <c r="C65" s="53" t="s">
        <v>129</v>
      </c>
      <c r="D65" s="54">
        <v>1680</v>
      </c>
      <c r="E65" s="54">
        <v>5040</v>
      </c>
      <c r="F65" s="114">
        <v>325</v>
      </c>
      <c r="G65" s="56">
        <v>1638000</v>
      </c>
      <c r="H65" s="56">
        <v>81900</v>
      </c>
      <c r="I65" s="56">
        <v>1556100</v>
      </c>
      <c r="J65" s="7">
        <v>114660.00000000001</v>
      </c>
      <c r="K65" s="7">
        <v>1523340</v>
      </c>
      <c r="L65" s="137"/>
      <c r="M65" s="4" t="s">
        <v>183</v>
      </c>
    </row>
    <row r="66" spans="1:13" ht="21">
      <c r="A66" s="51" t="s">
        <v>71</v>
      </c>
      <c r="B66" s="52">
        <v>3</v>
      </c>
      <c r="C66" s="58" t="s">
        <v>129</v>
      </c>
      <c r="D66" s="54">
        <v>1680</v>
      </c>
      <c r="E66" s="54">
        <v>5040</v>
      </c>
      <c r="F66" s="114">
        <v>325</v>
      </c>
      <c r="G66" s="56">
        <v>1638000</v>
      </c>
      <c r="H66" s="56">
        <v>81900</v>
      </c>
      <c r="I66" s="56">
        <v>1556100</v>
      </c>
      <c r="J66" s="7">
        <v>114660.00000000001</v>
      </c>
      <c r="K66" s="7">
        <v>1523340</v>
      </c>
      <c r="L66" s="137"/>
      <c r="M66" s="4" t="s">
        <v>183</v>
      </c>
    </row>
    <row r="67" spans="1:13" ht="21">
      <c r="A67" s="51" t="s">
        <v>72</v>
      </c>
      <c r="B67" s="52">
        <v>3</v>
      </c>
      <c r="C67" s="58" t="s">
        <v>129</v>
      </c>
      <c r="D67" s="54">
        <v>1680</v>
      </c>
      <c r="E67" s="54">
        <v>5040</v>
      </c>
      <c r="F67" s="114">
        <v>325</v>
      </c>
      <c r="G67" s="56">
        <v>1638000</v>
      </c>
      <c r="H67" s="56">
        <v>81900</v>
      </c>
      <c r="I67" s="56">
        <v>1556100</v>
      </c>
      <c r="J67" s="7">
        <v>114660.00000000001</v>
      </c>
      <c r="K67" s="7">
        <v>1523340</v>
      </c>
      <c r="L67" s="136" t="s">
        <v>173</v>
      </c>
      <c r="M67" s="4" t="s">
        <v>183</v>
      </c>
    </row>
    <row r="68" spans="1:13" ht="21">
      <c r="A68" s="51" t="s">
        <v>73</v>
      </c>
      <c r="B68" s="52">
        <v>3</v>
      </c>
      <c r="C68" s="58" t="s">
        <v>129</v>
      </c>
      <c r="D68" s="54">
        <v>1680</v>
      </c>
      <c r="E68" s="54">
        <v>5040</v>
      </c>
      <c r="F68" s="114">
        <v>325</v>
      </c>
      <c r="G68" s="56">
        <v>1638000</v>
      </c>
      <c r="H68" s="56">
        <v>81900</v>
      </c>
      <c r="I68" s="56">
        <v>1556100</v>
      </c>
      <c r="J68" s="7">
        <v>114660.00000000001</v>
      </c>
      <c r="K68" s="7">
        <v>1523340</v>
      </c>
      <c r="L68" s="136"/>
      <c r="M68" s="4" t="s">
        <v>183</v>
      </c>
    </row>
    <row r="69" spans="1:13" ht="21">
      <c r="A69" s="51" t="s">
        <v>74</v>
      </c>
      <c r="B69" s="52">
        <v>3</v>
      </c>
      <c r="C69" s="58" t="s">
        <v>129</v>
      </c>
      <c r="D69" s="54">
        <v>1680</v>
      </c>
      <c r="E69" s="54">
        <v>5040</v>
      </c>
      <c r="F69" s="114">
        <v>325</v>
      </c>
      <c r="G69" s="56">
        <v>1638000</v>
      </c>
      <c r="H69" s="56">
        <v>81900</v>
      </c>
      <c r="I69" s="56">
        <v>1556100</v>
      </c>
      <c r="J69" s="7">
        <v>114660.00000000001</v>
      </c>
      <c r="K69" s="7">
        <v>1523340</v>
      </c>
      <c r="L69" s="136"/>
      <c r="M69" s="4" t="s">
        <v>183</v>
      </c>
    </row>
    <row r="70" spans="1:13" ht="21">
      <c r="A70" s="51" t="s">
        <v>75</v>
      </c>
      <c r="B70" s="52">
        <v>3</v>
      </c>
      <c r="C70" s="58" t="s">
        <v>129</v>
      </c>
      <c r="D70" s="54">
        <v>1680</v>
      </c>
      <c r="E70" s="54">
        <v>5040</v>
      </c>
      <c r="F70" s="114">
        <v>325</v>
      </c>
      <c r="G70" s="56">
        <v>1638000</v>
      </c>
      <c r="H70" s="56">
        <v>81900</v>
      </c>
      <c r="I70" s="56">
        <v>1556100</v>
      </c>
      <c r="J70" s="7">
        <v>114660.00000000001</v>
      </c>
      <c r="K70" s="7">
        <v>1523340</v>
      </c>
      <c r="L70" s="135"/>
      <c r="M70" s="4" t="s">
        <v>183</v>
      </c>
    </row>
    <row r="71" spans="1:13" ht="21">
      <c r="A71" s="51" t="s">
        <v>76</v>
      </c>
      <c r="B71" s="52">
        <v>3</v>
      </c>
      <c r="C71" s="58" t="s">
        <v>129</v>
      </c>
      <c r="D71" s="54">
        <v>1680</v>
      </c>
      <c r="E71" s="54">
        <v>5040</v>
      </c>
      <c r="F71" s="114">
        <v>325</v>
      </c>
      <c r="G71" s="56">
        <v>1638000</v>
      </c>
      <c r="H71" s="56">
        <v>81900</v>
      </c>
      <c r="I71" s="56">
        <v>1556100</v>
      </c>
      <c r="J71" s="7">
        <v>114660.00000000001</v>
      </c>
      <c r="K71" s="7">
        <v>1523340</v>
      </c>
      <c r="L71" s="136"/>
      <c r="M71" s="4" t="s">
        <v>183</v>
      </c>
    </row>
    <row r="72" spans="1:13" ht="21">
      <c r="A72" s="173" t="s">
        <v>77</v>
      </c>
      <c r="B72" s="178">
        <v>4</v>
      </c>
      <c r="C72" s="179" t="s">
        <v>138</v>
      </c>
      <c r="D72" s="180">
        <v>3119.3</v>
      </c>
      <c r="E72" s="180">
        <v>12477.2</v>
      </c>
      <c r="F72" s="103">
        <v>363</v>
      </c>
      <c r="G72" s="177">
        <f>E72*F72</f>
        <v>4529223.6000000006</v>
      </c>
      <c r="H72" s="177">
        <f>G72*5%</f>
        <v>226461.18000000005</v>
      </c>
      <c r="I72" s="177">
        <f>G72-H72</f>
        <v>4302762.4200000009</v>
      </c>
      <c r="J72" s="170">
        <f>G72*7%</f>
        <v>317045.65200000006</v>
      </c>
      <c r="K72" s="170">
        <f>G72-J72</f>
        <v>4212177.9480000008</v>
      </c>
      <c r="L72" s="138"/>
      <c r="M72" s="172" t="s">
        <v>183</v>
      </c>
    </row>
    <row r="73" spans="1:13" ht="21">
      <c r="A73" s="16" t="s">
        <v>78</v>
      </c>
      <c r="B73" s="17">
        <v>4</v>
      </c>
      <c r="C73" s="18" t="s">
        <v>137</v>
      </c>
      <c r="D73" s="66">
        <v>1979.8</v>
      </c>
      <c r="E73" s="66">
        <v>7919.2</v>
      </c>
      <c r="F73" s="104">
        <v>346</v>
      </c>
      <c r="G73" s="19">
        <v>2740043.1999999997</v>
      </c>
      <c r="H73" s="19">
        <v>137002.16</v>
      </c>
      <c r="I73" s="19">
        <v>2603041.0399999996</v>
      </c>
      <c r="J73" s="7">
        <v>191803.024</v>
      </c>
      <c r="K73" s="7">
        <v>2548240.1759999995</v>
      </c>
      <c r="L73" s="136"/>
      <c r="M73" s="4" t="s">
        <v>183</v>
      </c>
    </row>
    <row r="74" spans="1:13" ht="21">
      <c r="A74" s="16" t="s">
        <v>79</v>
      </c>
      <c r="B74" s="17">
        <v>3</v>
      </c>
      <c r="C74" s="18" t="s">
        <v>132</v>
      </c>
      <c r="D74" s="66">
        <v>1560</v>
      </c>
      <c r="E74" s="66">
        <v>4680</v>
      </c>
      <c r="F74" s="104">
        <v>325</v>
      </c>
      <c r="G74" s="19">
        <v>1521000</v>
      </c>
      <c r="H74" s="19">
        <v>76050</v>
      </c>
      <c r="I74" s="19">
        <v>1444950</v>
      </c>
      <c r="J74" s="7">
        <v>106470.00000000001</v>
      </c>
      <c r="K74" s="7">
        <v>1414530</v>
      </c>
      <c r="L74" s="136" t="s">
        <v>194</v>
      </c>
      <c r="M74" s="4" t="s">
        <v>183</v>
      </c>
    </row>
    <row r="75" spans="1:13" ht="21">
      <c r="A75" s="16" t="s">
        <v>80</v>
      </c>
      <c r="B75" s="17">
        <v>3</v>
      </c>
      <c r="C75" s="18" t="s">
        <v>132</v>
      </c>
      <c r="D75" s="66">
        <v>1560</v>
      </c>
      <c r="E75" s="66">
        <v>4680</v>
      </c>
      <c r="F75" s="104">
        <v>325</v>
      </c>
      <c r="G75" s="19">
        <v>1521000</v>
      </c>
      <c r="H75" s="19">
        <v>76050</v>
      </c>
      <c r="I75" s="19">
        <v>1444950</v>
      </c>
      <c r="J75" s="7">
        <v>106470.00000000001</v>
      </c>
      <c r="K75" s="7">
        <v>1414530</v>
      </c>
      <c r="L75" s="136" t="s">
        <v>195</v>
      </c>
      <c r="M75" s="4" t="s">
        <v>183</v>
      </c>
    </row>
    <row r="76" spans="1:13" ht="21">
      <c r="A76" s="16" t="s">
        <v>81</v>
      </c>
      <c r="B76" s="17">
        <v>3</v>
      </c>
      <c r="C76" s="18" t="s">
        <v>132</v>
      </c>
      <c r="D76" s="66">
        <v>1560</v>
      </c>
      <c r="E76" s="66">
        <v>4680</v>
      </c>
      <c r="F76" s="104">
        <v>325</v>
      </c>
      <c r="G76" s="19">
        <v>1521000</v>
      </c>
      <c r="H76" s="19">
        <v>76050</v>
      </c>
      <c r="I76" s="19">
        <v>1444950</v>
      </c>
      <c r="J76" s="7">
        <v>106470.00000000001</v>
      </c>
      <c r="K76" s="7">
        <v>1414530</v>
      </c>
      <c r="L76" s="136"/>
      <c r="M76" s="4" t="s">
        <v>183</v>
      </c>
    </row>
    <row r="77" spans="1:13" ht="21">
      <c r="A77" s="16" t="s">
        <v>82</v>
      </c>
      <c r="B77" s="17">
        <v>3</v>
      </c>
      <c r="C77" s="18" t="s">
        <v>132</v>
      </c>
      <c r="D77" s="66">
        <v>1560</v>
      </c>
      <c r="E77" s="66">
        <v>4680</v>
      </c>
      <c r="F77" s="104">
        <v>325</v>
      </c>
      <c r="G77" s="19">
        <v>1521000</v>
      </c>
      <c r="H77" s="19">
        <v>76050</v>
      </c>
      <c r="I77" s="19">
        <v>1444950</v>
      </c>
      <c r="J77" s="7">
        <v>106470.00000000001</v>
      </c>
      <c r="K77" s="7">
        <v>1414530</v>
      </c>
      <c r="L77" s="136" t="s">
        <v>196</v>
      </c>
      <c r="M77" s="4" t="s">
        <v>183</v>
      </c>
    </row>
    <row r="78" spans="1:13" ht="21">
      <c r="A78" s="16" t="s">
        <v>83</v>
      </c>
      <c r="B78" s="17">
        <v>3</v>
      </c>
      <c r="C78" s="18" t="s">
        <v>132</v>
      </c>
      <c r="D78" s="66">
        <v>1560</v>
      </c>
      <c r="E78" s="66">
        <v>4680</v>
      </c>
      <c r="F78" s="104">
        <v>325</v>
      </c>
      <c r="G78" s="19">
        <v>1521000</v>
      </c>
      <c r="H78" s="19">
        <v>76050</v>
      </c>
      <c r="I78" s="19">
        <v>1444950</v>
      </c>
      <c r="J78" s="7">
        <v>106470.00000000001</v>
      </c>
      <c r="K78" s="7">
        <v>1414530</v>
      </c>
      <c r="L78" s="136" t="s">
        <v>197</v>
      </c>
      <c r="M78" s="4" t="s">
        <v>183</v>
      </c>
    </row>
    <row r="79" spans="1:13" ht="21">
      <c r="A79" s="16" t="s">
        <v>84</v>
      </c>
      <c r="B79" s="17">
        <v>3</v>
      </c>
      <c r="C79" s="18" t="s">
        <v>132</v>
      </c>
      <c r="D79" s="66">
        <v>1560</v>
      </c>
      <c r="E79" s="66">
        <v>4680</v>
      </c>
      <c r="F79" s="104">
        <v>325</v>
      </c>
      <c r="G79" s="19">
        <v>1521000</v>
      </c>
      <c r="H79" s="19">
        <v>76050</v>
      </c>
      <c r="I79" s="19">
        <v>1444950</v>
      </c>
      <c r="J79" s="7">
        <v>106470.00000000001</v>
      </c>
      <c r="K79" s="7">
        <v>1414530</v>
      </c>
      <c r="L79" s="136" t="s">
        <v>197</v>
      </c>
      <c r="M79" s="4" t="s">
        <v>183</v>
      </c>
    </row>
    <row r="80" spans="1:13" ht="21">
      <c r="A80" s="16" t="s">
        <v>85</v>
      </c>
      <c r="B80" s="17">
        <v>3</v>
      </c>
      <c r="C80" s="18" t="s">
        <v>132</v>
      </c>
      <c r="D80" s="66">
        <v>1560</v>
      </c>
      <c r="E80" s="66">
        <v>4680</v>
      </c>
      <c r="F80" s="104">
        <v>325</v>
      </c>
      <c r="G80" s="19">
        <v>1521000</v>
      </c>
      <c r="H80" s="19">
        <v>76050</v>
      </c>
      <c r="I80" s="19">
        <v>1444950</v>
      </c>
      <c r="J80" s="7">
        <v>106470.00000000001</v>
      </c>
      <c r="K80" s="7">
        <v>1414530</v>
      </c>
      <c r="L80" s="136"/>
      <c r="M80" s="4" t="s">
        <v>183</v>
      </c>
    </row>
    <row r="81" spans="1:13" ht="21">
      <c r="A81" s="16" t="s">
        <v>86</v>
      </c>
      <c r="B81" s="17">
        <v>3</v>
      </c>
      <c r="C81" s="18" t="s">
        <v>132</v>
      </c>
      <c r="D81" s="66">
        <v>1560</v>
      </c>
      <c r="E81" s="66">
        <v>4680</v>
      </c>
      <c r="F81" s="104">
        <v>325</v>
      </c>
      <c r="G81" s="19">
        <v>1521000</v>
      </c>
      <c r="H81" s="19">
        <v>76050</v>
      </c>
      <c r="I81" s="19">
        <v>1444950</v>
      </c>
      <c r="J81" s="7">
        <v>106470.00000000001</v>
      </c>
      <c r="K81" s="7">
        <v>1414530</v>
      </c>
      <c r="L81" s="136"/>
      <c r="M81" s="4" t="s">
        <v>183</v>
      </c>
    </row>
    <row r="82" spans="1:13" ht="21">
      <c r="A82" s="16" t="s">
        <v>87</v>
      </c>
      <c r="B82" s="17">
        <v>3</v>
      </c>
      <c r="C82" s="18" t="s">
        <v>132</v>
      </c>
      <c r="D82" s="66">
        <v>1560</v>
      </c>
      <c r="E82" s="66">
        <v>4680</v>
      </c>
      <c r="F82" s="104">
        <v>325</v>
      </c>
      <c r="G82" s="19">
        <v>1521000</v>
      </c>
      <c r="H82" s="19">
        <v>76050</v>
      </c>
      <c r="I82" s="19">
        <v>1444950</v>
      </c>
      <c r="J82" s="7">
        <v>106470.00000000001</v>
      </c>
      <c r="K82" s="7">
        <v>1414530</v>
      </c>
      <c r="L82" s="136" t="s">
        <v>198</v>
      </c>
      <c r="M82" s="4" t="s">
        <v>183</v>
      </c>
    </row>
    <row r="83" spans="1:13" ht="21">
      <c r="A83" s="16" t="s">
        <v>88</v>
      </c>
      <c r="B83" s="17">
        <v>4</v>
      </c>
      <c r="C83" s="18" t="s">
        <v>139</v>
      </c>
      <c r="D83" s="66">
        <v>2497.4</v>
      </c>
      <c r="E83" s="66">
        <v>9989.6</v>
      </c>
      <c r="F83" s="104">
        <v>346</v>
      </c>
      <c r="G83" s="19">
        <v>3456401.6</v>
      </c>
      <c r="H83" s="19">
        <v>172820.08000000002</v>
      </c>
      <c r="I83" s="19">
        <v>3283581.52</v>
      </c>
      <c r="J83" s="7">
        <v>241948.11200000002</v>
      </c>
      <c r="K83" s="7">
        <v>3214453.4879999999</v>
      </c>
      <c r="L83" s="136"/>
      <c r="M83" s="4" t="s">
        <v>183</v>
      </c>
    </row>
    <row r="84" spans="1:13" ht="21">
      <c r="A84" s="148"/>
      <c r="B84" s="149"/>
      <c r="C84" s="150"/>
      <c r="D84" s="151"/>
      <c r="E84" s="151"/>
      <c r="F84" s="152"/>
      <c r="G84" s="153"/>
      <c r="H84" s="153"/>
      <c r="I84" s="153"/>
      <c r="J84" s="154"/>
      <c r="K84" s="154"/>
      <c r="L84" s="155"/>
      <c r="M84" s="155"/>
    </row>
    <row r="85" spans="1:13" ht="21">
      <c r="A85" s="156"/>
      <c r="B85" s="157"/>
      <c r="C85" s="158"/>
      <c r="D85" s="159"/>
      <c r="E85" s="159"/>
      <c r="F85" s="160"/>
      <c r="G85" s="154"/>
      <c r="H85" s="154"/>
      <c r="I85" s="154"/>
      <c r="J85" s="154"/>
      <c r="K85" s="154"/>
      <c r="L85" s="155"/>
      <c r="M85" s="155"/>
    </row>
    <row r="86" spans="1:13" ht="21">
      <c r="A86" s="156"/>
      <c r="B86" s="157"/>
      <c r="C86" s="158"/>
      <c r="D86" s="159"/>
      <c r="E86" s="159"/>
      <c r="F86" s="160"/>
      <c r="G86" s="154"/>
      <c r="H86" s="154"/>
      <c r="I86" s="154"/>
      <c r="J86" s="154"/>
      <c r="K86" s="154"/>
      <c r="L86" s="155"/>
      <c r="M86" s="155"/>
    </row>
    <row r="87" spans="1:13" ht="36" customHeight="1">
      <c r="A87" s="198" t="s">
        <v>215</v>
      </c>
      <c r="B87" s="199"/>
      <c r="C87" s="199"/>
      <c r="D87" s="199"/>
      <c r="E87" s="199"/>
      <c r="F87" s="199"/>
      <c r="G87" s="199"/>
      <c r="H87" s="199"/>
      <c r="I87" s="199"/>
      <c r="J87" s="144"/>
      <c r="K87" s="144"/>
      <c r="L87" s="75"/>
      <c r="M87" s="75"/>
    </row>
    <row r="88" spans="1:13" ht="36">
      <c r="A88" s="198"/>
      <c r="B88" s="199"/>
      <c r="C88" s="199"/>
      <c r="D88" s="199"/>
      <c r="E88" s="199"/>
      <c r="F88" s="199"/>
      <c r="G88" s="199"/>
      <c r="H88" s="199"/>
      <c r="I88" s="199"/>
      <c r="J88" s="144"/>
      <c r="K88" s="144"/>
      <c r="L88" s="75"/>
      <c r="M88" s="75"/>
    </row>
    <row r="89" spans="1:13" ht="36">
      <c r="A89" s="198"/>
      <c r="B89" s="199"/>
      <c r="C89" s="199"/>
      <c r="D89" s="199"/>
      <c r="E89" s="199"/>
      <c r="F89" s="199"/>
      <c r="G89" s="199"/>
      <c r="H89" s="199"/>
      <c r="I89" s="199"/>
      <c r="J89" s="144"/>
      <c r="K89" s="144"/>
      <c r="L89" s="75"/>
      <c r="M89" s="75"/>
    </row>
    <row r="90" spans="1:13" ht="36">
      <c r="A90" s="198"/>
      <c r="B90" s="199"/>
      <c r="C90" s="199"/>
      <c r="D90" s="199"/>
      <c r="E90" s="199"/>
      <c r="F90" s="199"/>
      <c r="G90" s="199"/>
      <c r="H90" s="199"/>
      <c r="I90" s="199"/>
      <c r="J90" s="144"/>
      <c r="K90" s="144"/>
      <c r="L90" s="75"/>
      <c r="M90" s="75"/>
    </row>
    <row r="91" spans="1:13" ht="84">
      <c r="A91" s="9" t="s">
        <v>2</v>
      </c>
      <c r="B91" s="12" t="s">
        <v>5</v>
      </c>
      <c r="C91" s="9" t="s">
        <v>6</v>
      </c>
      <c r="D91" s="11" t="s">
        <v>1</v>
      </c>
      <c r="E91" s="11" t="s">
        <v>0</v>
      </c>
      <c r="F91" s="111" t="s">
        <v>7</v>
      </c>
      <c r="G91" s="9" t="s">
        <v>3</v>
      </c>
      <c r="H91" s="9" t="s">
        <v>8</v>
      </c>
      <c r="I91" s="9" t="s">
        <v>9</v>
      </c>
      <c r="J91" s="9" t="s">
        <v>10</v>
      </c>
      <c r="K91" s="9" t="s">
        <v>9</v>
      </c>
      <c r="L91" s="122" t="s">
        <v>4</v>
      </c>
      <c r="M91" s="9" t="s">
        <v>182</v>
      </c>
    </row>
    <row r="92" spans="1:13" ht="21">
      <c r="A92" s="40" t="s">
        <v>89</v>
      </c>
      <c r="B92" s="67">
        <v>4</v>
      </c>
      <c r="C92" s="44" t="s">
        <v>140</v>
      </c>
      <c r="D92" s="68">
        <v>2091.6999999999998</v>
      </c>
      <c r="E92" s="68">
        <v>8366.7999999999993</v>
      </c>
      <c r="F92" s="105">
        <v>346</v>
      </c>
      <c r="G92" s="45">
        <v>2761043.9999999995</v>
      </c>
      <c r="H92" s="45">
        <v>138052.19999999998</v>
      </c>
      <c r="I92" s="45">
        <v>2622991.7999999993</v>
      </c>
      <c r="J92" s="7">
        <v>193273.08</v>
      </c>
      <c r="K92" s="7">
        <v>2567770.9199999995</v>
      </c>
      <c r="L92" s="136" t="s">
        <v>211</v>
      </c>
      <c r="M92" s="76" t="s">
        <v>183</v>
      </c>
    </row>
    <row r="93" spans="1:13" ht="21">
      <c r="A93" s="40" t="s">
        <v>90</v>
      </c>
      <c r="B93" s="67">
        <v>3</v>
      </c>
      <c r="C93" s="44" t="s">
        <v>132</v>
      </c>
      <c r="D93" s="68">
        <v>1560</v>
      </c>
      <c r="E93" s="68">
        <v>4680</v>
      </c>
      <c r="F93" s="105">
        <v>325</v>
      </c>
      <c r="G93" s="45">
        <v>1521000</v>
      </c>
      <c r="H93" s="45">
        <v>76050</v>
      </c>
      <c r="I93" s="45">
        <v>1444950</v>
      </c>
      <c r="J93" s="7">
        <v>106470.00000000001</v>
      </c>
      <c r="K93" s="7">
        <v>1414530</v>
      </c>
      <c r="L93" s="136" t="s">
        <v>175</v>
      </c>
      <c r="M93" s="76" t="s">
        <v>183</v>
      </c>
    </row>
    <row r="94" spans="1:13" ht="21">
      <c r="A94" s="40" t="s">
        <v>91</v>
      </c>
      <c r="B94" s="67">
        <v>3</v>
      </c>
      <c r="C94" s="44" t="s">
        <v>132</v>
      </c>
      <c r="D94" s="68">
        <v>1560</v>
      </c>
      <c r="E94" s="68">
        <v>4680</v>
      </c>
      <c r="F94" s="105">
        <v>325</v>
      </c>
      <c r="G94" s="45">
        <v>1521000</v>
      </c>
      <c r="H94" s="45">
        <v>76050</v>
      </c>
      <c r="I94" s="45">
        <v>1444950</v>
      </c>
      <c r="J94" s="7">
        <v>106470.00000000001</v>
      </c>
      <c r="K94" s="7">
        <v>1414530</v>
      </c>
      <c r="L94" s="136" t="s">
        <v>176</v>
      </c>
      <c r="M94" s="76" t="s">
        <v>183</v>
      </c>
    </row>
    <row r="95" spans="1:13" ht="21">
      <c r="A95" s="40" t="s">
        <v>92</v>
      </c>
      <c r="B95" s="67">
        <v>3</v>
      </c>
      <c r="C95" s="44" t="s">
        <v>132</v>
      </c>
      <c r="D95" s="68">
        <v>1560</v>
      </c>
      <c r="E95" s="68">
        <v>4680</v>
      </c>
      <c r="F95" s="105">
        <v>325</v>
      </c>
      <c r="G95" s="45">
        <v>1521000</v>
      </c>
      <c r="H95" s="45">
        <v>76050</v>
      </c>
      <c r="I95" s="45">
        <v>1444950</v>
      </c>
      <c r="J95" s="7">
        <v>106470.00000000001</v>
      </c>
      <c r="K95" s="7">
        <v>1414530</v>
      </c>
      <c r="L95" s="136" t="s">
        <v>177</v>
      </c>
      <c r="M95" s="76" t="s">
        <v>183</v>
      </c>
    </row>
    <row r="96" spans="1:13" ht="21">
      <c r="A96" s="40" t="s">
        <v>93</v>
      </c>
      <c r="B96" s="67">
        <v>3</v>
      </c>
      <c r="C96" s="44" t="s">
        <v>132</v>
      </c>
      <c r="D96" s="68">
        <v>1560</v>
      </c>
      <c r="E96" s="68">
        <v>4680</v>
      </c>
      <c r="F96" s="105">
        <v>325</v>
      </c>
      <c r="G96" s="45">
        <v>1521000</v>
      </c>
      <c r="H96" s="45">
        <v>76050</v>
      </c>
      <c r="I96" s="45">
        <v>1444950</v>
      </c>
      <c r="J96" s="7">
        <v>106470.00000000001</v>
      </c>
      <c r="K96" s="7">
        <v>1414530</v>
      </c>
      <c r="L96" s="136" t="s">
        <v>178</v>
      </c>
      <c r="M96" s="76" t="s">
        <v>183</v>
      </c>
    </row>
    <row r="97" spans="1:13" ht="21">
      <c r="A97" s="40" t="s">
        <v>94</v>
      </c>
      <c r="B97" s="67">
        <v>3</v>
      </c>
      <c r="C97" s="44" t="s">
        <v>132</v>
      </c>
      <c r="D97" s="68">
        <v>1560</v>
      </c>
      <c r="E97" s="68">
        <v>4680</v>
      </c>
      <c r="F97" s="105">
        <v>325</v>
      </c>
      <c r="G97" s="45">
        <v>1521000</v>
      </c>
      <c r="H97" s="45">
        <v>76050</v>
      </c>
      <c r="I97" s="45">
        <v>1444950</v>
      </c>
      <c r="J97" s="7">
        <v>106470.00000000001</v>
      </c>
      <c r="K97" s="7">
        <v>1414530</v>
      </c>
      <c r="L97" s="136"/>
      <c r="M97" s="76" t="s">
        <v>183</v>
      </c>
    </row>
    <row r="98" spans="1:13" ht="21">
      <c r="A98" s="40" t="s">
        <v>95</v>
      </c>
      <c r="B98" s="67">
        <v>3</v>
      </c>
      <c r="C98" s="44" t="s">
        <v>132</v>
      </c>
      <c r="D98" s="68">
        <v>1560</v>
      </c>
      <c r="E98" s="68">
        <v>4680</v>
      </c>
      <c r="F98" s="105">
        <v>325</v>
      </c>
      <c r="G98" s="45">
        <v>1521000</v>
      </c>
      <c r="H98" s="45">
        <v>76050</v>
      </c>
      <c r="I98" s="45">
        <v>1444950</v>
      </c>
      <c r="J98" s="7">
        <v>106470.00000000001</v>
      </c>
      <c r="K98" s="7">
        <v>1414530</v>
      </c>
      <c r="L98" s="136"/>
      <c r="M98" s="76" t="s">
        <v>183</v>
      </c>
    </row>
    <row r="99" spans="1:13" ht="21">
      <c r="A99" s="40" t="s">
        <v>96</v>
      </c>
      <c r="B99" s="67">
        <v>3</v>
      </c>
      <c r="C99" s="44" t="s">
        <v>132</v>
      </c>
      <c r="D99" s="68">
        <v>1560</v>
      </c>
      <c r="E99" s="68">
        <v>4680</v>
      </c>
      <c r="F99" s="105">
        <v>325</v>
      </c>
      <c r="G99" s="45">
        <v>1521000</v>
      </c>
      <c r="H99" s="45">
        <v>76050</v>
      </c>
      <c r="I99" s="45">
        <v>1444950</v>
      </c>
      <c r="J99" s="7">
        <v>106470.00000000001</v>
      </c>
      <c r="K99" s="7">
        <v>1414530</v>
      </c>
      <c r="L99" s="136" t="s">
        <v>199</v>
      </c>
      <c r="M99" s="76" t="s">
        <v>183</v>
      </c>
    </row>
    <row r="100" spans="1:13" ht="21">
      <c r="A100" s="40" t="s">
        <v>97</v>
      </c>
      <c r="B100" s="67">
        <v>4</v>
      </c>
      <c r="C100" s="44" t="s">
        <v>132</v>
      </c>
      <c r="D100" s="68">
        <v>1560</v>
      </c>
      <c r="E100" s="68">
        <v>6240</v>
      </c>
      <c r="F100" s="105">
        <v>346</v>
      </c>
      <c r="G100" s="45">
        <v>2159040</v>
      </c>
      <c r="H100" s="45">
        <v>107952</v>
      </c>
      <c r="I100" s="45">
        <v>2051088</v>
      </c>
      <c r="J100" s="7">
        <v>151132.80000000002</v>
      </c>
      <c r="K100" s="7">
        <v>2007907.2</v>
      </c>
      <c r="L100" s="136"/>
      <c r="M100" s="76" t="s">
        <v>183</v>
      </c>
    </row>
    <row r="101" spans="1:13" ht="21">
      <c r="A101" s="61" t="s">
        <v>98</v>
      </c>
      <c r="B101" s="62">
        <v>4</v>
      </c>
      <c r="C101" s="63" t="s">
        <v>141</v>
      </c>
      <c r="D101" s="64">
        <v>1829</v>
      </c>
      <c r="E101" s="64">
        <v>7316</v>
      </c>
      <c r="F101" s="106">
        <v>346</v>
      </c>
      <c r="G101" s="65">
        <v>2531336</v>
      </c>
      <c r="H101" s="65">
        <v>126566.8</v>
      </c>
      <c r="I101" s="65">
        <v>2404769.2000000002</v>
      </c>
      <c r="J101" s="7">
        <v>177193.52000000002</v>
      </c>
      <c r="K101" s="7">
        <v>2354142.48</v>
      </c>
      <c r="L101" s="136"/>
      <c r="M101" s="76" t="s">
        <v>183</v>
      </c>
    </row>
    <row r="102" spans="1:13" ht="21">
      <c r="A102" s="61" t="s">
        <v>99</v>
      </c>
      <c r="B102" s="62">
        <v>3</v>
      </c>
      <c r="C102" s="63" t="s">
        <v>129</v>
      </c>
      <c r="D102" s="64">
        <v>1680</v>
      </c>
      <c r="E102" s="64">
        <v>5040</v>
      </c>
      <c r="F102" s="106">
        <v>325</v>
      </c>
      <c r="G102" s="65">
        <v>1638000</v>
      </c>
      <c r="H102" s="65">
        <v>81900</v>
      </c>
      <c r="I102" s="65">
        <v>1556100</v>
      </c>
      <c r="J102" s="7">
        <v>114660.00000000001</v>
      </c>
      <c r="K102" s="7">
        <v>1523340</v>
      </c>
      <c r="L102" s="136"/>
      <c r="M102" s="76" t="s">
        <v>184</v>
      </c>
    </row>
    <row r="103" spans="1:13" ht="21">
      <c r="A103" s="61" t="s">
        <v>100</v>
      </c>
      <c r="B103" s="62">
        <v>3</v>
      </c>
      <c r="C103" s="92" t="s">
        <v>129</v>
      </c>
      <c r="D103" s="64">
        <v>1680</v>
      </c>
      <c r="E103" s="64">
        <v>5040</v>
      </c>
      <c r="F103" s="106">
        <v>325</v>
      </c>
      <c r="G103" s="65">
        <v>1638000</v>
      </c>
      <c r="H103" s="65">
        <v>81900</v>
      </c>
      <c r="I103" s="65">
        <v>1556100</v>
      </c>
      <c r="J103" s="7">
        <v>114660.00000000001</v>
      </c>
      <c r="K103" s="7">
        <v>1523340</v>
      </c>
      <c r="L103" s="136"/>
      <c r="M103" s="76" t="s">
        <v>184</v>
      </c>
    </row>
    <row r="104" spans="1:13" ht="21">
      <c r="A104" s="61" t="s">
        <v>101</v>
      </c>
      <c r="B104" s="62">
        <v>3</v>
      </c>
      <c r="C104" s="63" t="s">
        <v>129</v>
      </c>
      <c r="D104" s="64">
        <v>1680</v>
      </c>
      <c r="E104" s="64">
        <v>5040</v>
      </c>
      <c r="F104" s="106">
        <v>325</v>
      </c>
      <c r="G104" s="65">
        <v>1638000</v>
      </c>
      <c r="H104" s="65">
        <v>81900</v>
      </c>
      <c r="I104" s="65">
        <v>1556100</v>
      </c>
      <c r="J104" s="7">
        <v>114660.00000000001</v>
      </c>
      <c r="K104" s="7">
        <v>1523340</v>
      </c>
      <c r="L104" s="136"/>
      <c r="M104" s="76" t="s">
        <v>183</v>
      </c>
    </row>
    <row r="105" spans="1:13" ht="21">
      <c r="A105" s="61" t="s">
        <v>102</v>
      </c>
      <c r="B105" s="62">
        <v>3</v>
      </c>
      <c r="C105" s="63" t="s">
        <v>129</v>
      </c>
      <c r="D105" s="64">
        <v>1680</v>
      </c>
      <c r="E105" s="64">
        <v>5040</v>
      </c>
      <c r="F105" s="106">
        <v>325</v>
      </c>
      <c r="G105" s="65">
        <v>1638000</v>
      </c>
      <c r="H105" s="65">
        <v>81900</v>
      </c>
      <c r="I105" s="65">
        <v>1556100</v>
      </c>
      <c r="J105" s="7">
        <v>114660.00000000001</v>
      </c>
      <c r="K105" s="7">
        <v>1523340</v>
      </c>
      <c r="L105" s="136"/>
      <c r="M105" s="76" t="s">
        <v>183</v>
      </c>
    </row>
    <row r="106" spans="1:13" ht="21">
      <c r="A106" s="61" t="s">
        <v>103</v>
      </c>
      <c r="B106" s="62">
        <v>3</v>
      </c>
      <c r="C106" s="63" t="s">
        <v>129</v>
      </c>
      <c r="D106" s="64">
        <v>1680</v>
      </c>
      <c r="E106" s="64">
        <v>5040</v>
      </c>
      <c r="F106" s="106">
        <v>325</v>
      </c>
      <c r="G106" s="65">
        <v>1638000</v>
      </c>
      <c r="H106" s="65">
        <v>81900</v>
      </c>
      <c r="I106" s="65">
        <v>1556100</v>
      </c>
      <c r="J106" s="7">
        <v>114660.00000000001</v>
      </c>
      <c r="K106" s="7">
        <v>1523340</v>
      </c>
      <c r="L106" s="136"/>
      <c r="M106" s="76" t="s">
        <v>183</v>
      </c>
    </row>
    <row r="107" spans="1:13" ht="21">
      <c r="A107" s="61" t="s">
        <v>104</v>
      </c>
      <c r="B107" s="62">
        <v>3</v>
      </c>
      <c r="C107" s="63" t="s">
        <v>129</v>
      </c>
      <c r="D107" s="64">
        <v>1680</v>
      </c>
      <c r="E107" s="64">
        <v>5040</v>
      </c>
      <c r="F107" s="106">
        <v>325</v>
      </c>
      <c r="G107" s="65">
        <v>1638000</v>
      </c>
      <c r="H107" s="65">
        <v>81900</v>
      </c>
      <c r="I107" s="65">
        <v>1556100</v>
      </c>
      <c r="J107" s="7">
        <v>114660.00000000001</v>
      </c>
      <c r="K107" s="7">
        <v>1523340</v>
      </c>
      <c r="L107" s="136"/>
      <c r="M107" s="76" t="s">
        <v>184</v>
      </c>
    </row>
    <row r="108" spans="1:13" ht="21">
      <c r="A108" s="61" t="s">
        <v>105</v>
      </c>
      <c r="B108" s="62">
        <v>3</v>
      </c>
      <c r="C108" s="63" t="s">
        <v>129</v>
      </c>
      <c r="D108" s="64">
        <v>1680</v>
      </c>
      <c r="E108" s="64">
        <v>5040</v>
      </c>
      <c r="F108" s="106">
        <v>325</v>
      </c>
      <c r="G108" s="65">
        <v>1638000</v>
      </c>
      <c r="H108" s="65">
        <v>81900</v>
      </c>
      <c r="I108" s="65">
        <v>1556100</v>
      </c>
      <c r="J108" s="7">
        <v>114660.00000000001</v>
      </c>
      <c r="K108" s="7">
        <v>1523340</v>
      </c>
      <c r="L108" s="136"/>
      <c r="M108" s="76" t="s">
        <v>184</v>
      </c>
    </row>
    <row r="109" spans="1:13" ht="21">
      <c r="A109" s="61" t="s">
        <v>106</v>
      </c>
      <c r="B109" s="62">
        <v>4</v>
      </c>
      <c r="C109" s="63" t="s">
        <v>129</v>
      </c>
      <c r="D109" s="64">
        <v>1680</v>
      </c>
      <c r="E109" s="64">
        <v>6720</v>
      </c>
      <c r="F109" s="106">
        <v>346</v>
      </c>
      <c r="G109" s="65">
        <v>2325120</v>
      </c>
      <c r="H109" s="65">
        <v>116256</v>
      </c>
      <c r="I109" s="65">
        <v>2208864</v>
      </c>
      <c r="J109" s="7">
        <v>162758.40000000002</v>
      </c>
      <c r="K109" s="7">
        <v>2162361.6</v>
      </c>
      <c r="L109" s="136"/>
      <c r="M109" s="76" t="s">
        <v>183</v>
      </c>
    </row>
    <row r="110" spans="1:13" ht="21">
      <c r="A110" s="69" t="s">
        <v>107</v>
      </c>
      <c r="B110" s="70">
        <v>4</v>
      </c>
      <c r="C110" s="71" t="s">
        <v>137</v>
      </c>
      <c r="D110" s="72">
        <v>1979.8</v>
      </c>
      <c r="E110" s="72">
        <v>7919.2</v>
      </c>
      <c r="F110" s="107">
        <v>346</v>
      </c>
      <c r="G110" s="73">
        <v>2740043.1999999997</v>
      </c>
      <c r="H110" s="73">
        <v>137002.16</v>
      </c>
      <c r="I110" s="73">
        <v>2603041.0399999996</v>
      </c>
      <c r="J110" s="7">
        <v>191803.024</v>
      </c>
      <c r="K110" s="7">
        <v>2548240.1759999995</v>
      </c>
      <c r="L110" s="136"/>
      <c r="M110" s="76" t="s">
        <v>183</v>
      </c>
    </row>
    <row r="111" spans="1:13" ht="21">
      <c r="A111" s="69" t="s">
        <v>108</v>
      </c>
      <c r="B111" s="70">
        <v>3</v>
      </c>
      <c r="C111" s="71" t="s">
        <v>132</v>
      </c>
      <c r="D111" s="72">
        <v>1560</v>
      </c>
      <c r="E111" s="72">
        <v>4680</v>
      </c>
      <c r="F111" s="107">
        <v>325</v>
      </c>
      <c r="G111" s="73">
        <v>1521000</v>
      </c>
      <c r="H111" s="73">
        <v>76050</v>
      </c>
      <c r="I111" s="73">
        <v>1444950</v>
      </c>
      <c r="J111" s="7">
        <v>106470.00000000001</v>
      </c>
      <c r="K111" s="7">
        <v>1414530</v>
      </c>
      <c r="L111" s="136"/>
      <c r="M111" s="76" t="s">
        <v>183</v>
      </c>
    </row>
    <row r="112" spans="1:13" ht="21">
      <c r="A112" s="69" t="s">
        <v>109</v>
      </c>
      <c r="B112" s="70">
        <v>3</v>
      </c>
      <c r="C112" s="71" t="s">
        <v>132</v>
      </c>
      <c r="D112" s="72">
        <v>1560</v>
      </c>
      <c r="E112" s="72">
        <v>4680</v>
      </c>
      <c r="F112" s="107">
        <v>325</v>
      </c>
      <c r="G112" s="73">
        <v>1521000</v>
      </c>
      <c r="H112" s="73">
        <v>76050</v>
      </c>
      <c r="I112" s="73">
        <v>1444950</v>
      </c>
      <c r="J112" s="7">
        <v>106470.00000000001</v>
      </c>
      <c r="K112" s="7">
        <v>1414530</v>
      </c>
      <c r="L112" s="136"/>
      <c r="M112" s="76" t="s">
        <v>183</v>
      </c>
    </row>
    <row r="113" spans="1:13" ht="21">
      <c r="A113" s="69" t="s">
        <v>110</v>
      </c>
      <c r="B113" s="70">
        <v>3</v>
      </c>
      <c r="C113" s="71" t="s">
        <v>132</v>
      </c>
      <c r="D113" s="72">
        <v>1560</v>
      </c>
      <c r="E113" s="72">
        <v>4680</v>
      </c>
      <c r="F113" s="107">
        <v>325</v>
      </c>
      <c r="G113" s="73">
        <v>1521000</v>
      </c>
      <c r="H113" s="73">
        <v>76050</v>
      </c>
      <c r="I113" s="73">
        <v>1444950</v>
      </c>
      <c r="J113" s="7">
        <v>106470.00000000001</v>
      </c>
      <c r="K113" s="7">
        <v>1414530</v>
      </c>
      <c r="L113" s="136"/>
      <c r="M113" s="76" t="s">
        <v>183</v>
      </c>
    </row>
    <row r="114" spans="1:13" ht="21">
      <c r="A114" s="69" t="s">
        <v>111</v>
      </c>
      <c r="B114" s="70">
        <v>3</v>
      </c>
      <c r="C114" s="71" t="s">
        <v>132</v>
      </c>
      <c r="D114" s="72">
        <v>1560</v>
      </c>
      <c r="E114" s="72">
        <v>4680</v>
      </c>
      <c r="F114" s="107">
        <v>325</v>
      </c>
      <c r="G114" s="73">
        <v>1521000</v>
      </c>
      <c r="H114" s="73">
        <v>76050</v>
      </c>
      <c r="I114" s="73">
        <v>1444950</v>
      </c>
      <c r="J114" s="7">
        <v>106470.00000000001</v>
      </c>
      <c r="K114" s="7">
        <v>1414530</v>
      </c>
      <c r="L114" s="136"/>
      <c r="M114" s="76" t="s">
        <v>183</v>
      </c>
    </row>
    <row r="115" spans="1:13" ht="21">
      <c r="A115" s="69" t="s">
        <v>112</v>
      </c>
      <c r="B115" s="70">
        <v>3</v>
      </c>
      <c r="C115" s="71" t="s">
        <v>132</v>
      </c>
      <c r="D115" s="72">
        <v>1560</v>
      </c>
      <c r="E115" s="72">
        <v>4680</v>
      </c>
      <c r="F115" s="107">
        <v>325</v>
      </c>
      <c r="G115" s="73">
        <v>1521000</v>
      </c>
      <c r="H115" s="73">
        <v>76050</v>
      </c>
      <c r="I115" s="73">
        <v>1444950</v>
      </c>
      <c r="J115" s="7">
        <v>106470.00000000001</v>
      </c>
      <c r="K115" s="7">
        <v>1414530</v>
      </c>
      <c r="L115" s="136"/>
      <c r="M115" s="76" t="s">
        <v>183</v>
      </c>
    </row>
    <row r="116" spans="1:13" ht="21">
      <c r="A116" s="69" t="s">
        <v>113</v>
      </c>
      <c r="B116" s="70">
        <v>3</v>
      </c>
      <c r="C116" s="71" t="s">
        <v>132</v>
      </c>
      <c r="D116" s="72">
        <v>1560</v>
      </c>
      <c r="E116" s="72">
        <v>4680</v>
      </c>
      <c r="F116" s="107">
        <v>325</v>
      </c>
      <c r="G116" s="73">
        <v>1521000</v>
      </c>
      <c r="H116" s="73">
        <v>76050</v>
      </c>
      <c r="I116" s="73">
        <v>1444950</v>
      </c>
      <c r="J116" s="7">
        <v>106470.00000000001</v>
      </c>
      <c r="K116" s="7">
        <v>1414530</v>
      </c>
      <c r="L116" s="136"/>
      <c r="M116" s="76" t="s">
        <v>183</v>
      </c>
    </row>
    <row r="117" spans="1:13" ht="21">
      <c r="A117" s="69" t="s">
        <v>114</v>
      </c>
      <c r="B117" s="70">
        <v>3</v>
      </c>
      <c r="C117" s="71" t="s">
        <v>132</v>
      </c>
      <c r="D117" s="72">
        <v>1560</v>
      </c>
      <c r="E117" s="72">
        <v>4680</v>
      </c>
      <c r="F117" s="107">
        <v>325</v>
      </c>
      <c r="G117" s="73">
        <v>1521000</v>
      </c>
      <c r="H117" s="73">
        <v>76050</v>
      </c>
      <c r="I117" s="73">
        <v>1444950</v>
      </c>
      <c r="J117" s="7">
        <v>106470.00000000001</v>
      </c>
      <c r="K117" s="7">
        <v>1414530</v>
      </c>
      <c r="L117" s="136"/>
      <c r="M117" s="76" t="s">
        <v>183</v>
      </c>
    </row>
    <row r="118" spans="1:13" ht="21">
      <c r="A118" s="69" t="s">
        <v>115</v>
      </c>
      <c r="B118" s="70">
        <v>3</v>
      </c>
      <c r="C118" s="71" t="s">
        <v>132</v>
      </c>
      <c r="D118" s="72">
        <v>1560</v>
      </c>
      <c r="E118" s="72">
        <v>4680</v>
      </c>
      <c r="F118" s="107">
        <v>325</v>
      </c>
      <c r="G118" s="73">
        <v>1521000</v>
      </c>
      <c r="H118" s="73">
        <v>76050</v>
      </c>
      <c r="I118" s="73">
        <v>1444950</v>
      </c>
      <c r="J118" s="7">
        <v>106470.00000000001</v>
      </c>
      <c r="K118" s="7">
        <v>1414530</v>
      </c>
      <c r="L118" s="136"/>
      <c r="M118" s="76" t="s">
        <v>183</v>
      </c>
    </row>
    <row r="119" spans="1:13" ht="21">
      <c r="A119" s="69" t="s">
        <v>116</v>
      </c>
      <c r="B119" s="70">
        <v>3</v>
      </c>
      <c r="C119" s="71" t="s">
        <v>132</v>
      </c>
      <c r="D119" s="72">
        <v>1560</v>
      </c>
      <c r="E119" s="72">
        <v>4680</v>
      </c>
      <c r="F119" s="107">
        <v>325</v>
      </c>
      <c r="G119" s="73">
        <v>1521000</v>
      </c>
      <c r="H119" s="73">
        <v>76050</v>
      </c>
      <c r="I119" s="73">
        <v>1444950</v>
      </c>
      <c r="J119" s="7">
        <v>106470.00000000001</v>
      </c>
      <c r="K119" s="7">
        <v>1414530</v>
      </c>
      <c r="L119" s="136"/>
      <c r="M119" s="76" t="s">
        <v>183</v>
      </c>
    </row>
    <row r="120" spans="1:13" ht="21">
      <c r="A120" s="69" t="s">
        <v>117</v>
      </c>
      <c r="B120" s="70">
        <v>4</v>
      </c>
      <c r="C120" s="71" t="s">
        <v>139</v>
      </c>
      <c r="D120" s="72">
        <v>2497.4</v>
      </c>
      <c r="E120" s="72">
        <v>9989.6</v>
      </c>
      <c r="F120" s="107">
        <v>346</v>
      </c>
      <c r="G120" s="73">
        <v>3456401.6</v>
      </c>
      <c r="H120" s="73">
        <v>172820.08000000002</v>
      </c>
      <c r="I120" s="73">
        <v>3283581.52</v>
      </c>
      <c r="J120" s="7">
        <v>241948.11200000002</v>
      </c>
      <c r="K120" s="7">
        <v>3214453.4879999999</v>
      </c>
      <c r="L120" s="136"/>
      <c r="M120" s="76" t="s">
        <v>183</v>
      </c>
    </row>
    <row r="121" spans="1:13" ht="21">
      <c r="A121" s="33" t="s">
        <v>118</v>
      </c>
      <c r="B121" s="34">
        <v>4</v>
      </c>
      <c r="C121" s="35" t="s">
        <v>136</v>
      </c>
      <c r="D121" s="74">
        <v>2138</v>
      </c>
      <c r="E121" s="74">
        <v>8552</v>
      </c>
      <c r="F121" s="108">
        <v>346</v>
      </c>
      <c r="G121" s="37">
        <v>2958992</v>
      </c>
      <c r="H121" s="37">
        <v>147949.6</v>
      </c>
      <c r="I121" s="37">
        <v>2811042.4</v>
      </c>
      <c r="J121" s="7">
        <v>207129.44000000003</v>
      </c>
      <c r="K121" s="7">
        <v>2751862.56</v>
      </c>
      <c r="L121" s="136"/>
      <c r="M121" s="76" t="s">
        <v>183</v>
      </c>
    </row>
    <row r="122" spans="1:13" ht="21">
      <c r="A122" s="33" t="s">
        <v>119</v>
      </c>
      <c r="B122" s="34">
        <v>3</v>
      </c>
      <c r="C122" s="35" t="s">
        <v>129</v>
      </c>
      <c r="D122" s="74">
        <v>1680</v>
      </c>
      <c r="E122" s="74">
        <v>5040</v>
      </c>
      <c r="F122" s="108">
        <v>325</v>
      </c>
      <c r="G122" s="37">
        <v>1638000</v>
      </c>
      <c r="H122" s="37">
        <v>81900</v>
      </c>
      <c r="I122" s="37">
        <v>1556100</v>
      </c>
      <c r="J122" s="7">
        <v>114660.00000000001</v>
      </c>
      <c r="K122" s="7">
        <v>1523340</v>
      </c>
      <c r="L122" s="136"/>
      <c r="M122" s="76" t="s">
        <v>183</v>
      </c>
    </row>
    <row r="123" spans="1:13" ht="21">
      <c r="A123" s="33" t="s">
        <v>120</v>
      </c>
      <c r="B123" s="34">
        <v>3</v>
      </c>
      <c r="C123" s="35" t="s">
        <v>129</v>
      </c>
      <c r="D123" s="74">
        <v>1680</v>
      </c>
      <c r="E123" s="74">
        <v>5040</v>
      </c>
      <c r="F123" s="108">
        <v>325</v>
      </c>
      <c r="G123" s="37">
        <v>1638000</v>
      </c>
      <c r="H123" s="37">
        <v>81900</v>
      </c>
      <c r="I123" s="37">
        <v>1556100</v>
      </c>
      <c r="J123" s="7">
        <v>114660.00000000001</v>
      </c>
      <c r="K123" s="7">
        <v>1523340</v>
      </c>
      <c r="L123" s="136"/>
      <c r="M123" s="76" t="s">
        <v>184</v>
      </c>
    </row>
    <row r="124" spans="1:13" ht="21">
      <c r="A124" s="33" t="s">
        <v>121</v>
      </c>
      <c r="B124" s="34">
        <v>3</v>
      </c>
      <c r="C124" s="35" t="s">
        <v>129</v>
      </c>
      <c r="D124" s="74">
        <v>1680</v>
      </c>
      <c r="E124" s="74">
        <v>5040</v>
      </c>
      <c r="F124" s="108">
        <v>325</v>
      </c>
      <c r="G124" s="37">
        <v>1638000</v>
      </c>
      <c r="H124" s="37">
        <v>81900</v>
      </c>
      <c r="I124" s="37">
        <v>1556100</v>
      </c>
      <c r="J124" s="7">
        <v>114660.00000000001</v>
      </c>
      <c r="K124" s="7">
        <v>1523340</v>
      </c>
      <c r="L124" s="136"/>
      <c r="M124" s="76" t="s">
        <v>184</v>
      </c>
    </row>
    <row r="125" spans="1:13" ht="21">
      <c r="A125" s="33" t="s">
        <v>122</v>
      </c>
      <c r="B125" s="34">
        <v>3</v>
      </c>
      <c r="C125" s="35" t="s">
        <v>129</v>
      </c>
      <c r="D125" s="74">
        <v>1680</v>
      </c>
      <c r="E125" s="74">
        <v>5040</v>
      </c>
      <c r="F125" s="108">
        <v>325</v>
      </c>
      <c r="G125" s="37">
        <v>1638000</v>
      </c>
      <c r="H125" s="37">
        <v>81900</v>
      </c>
      <c r="I125" s="37">
        <v>1556100</v>
      </c>
      <c r="J125" s="7">
        <v>114660.00000000001</v>
      </c>
      <c r="K125" s="7">
        <v>1523340</v>
      </c>
      <c r="L125" s="136"/>
      <c r="M125" s="76" t="s">
        <v>184</v>
      </c>
    </row>
    <row r="126" spans="1:13" ht="21">
      <c r="A126" s="33" t="s">
        <v>123</v>
      </c>
      <c r="B126" s="34">
        <v>3</v>
      </c>
      <c r="C126" s="35" t="s">
        <v>129</v>
      </c>
      <c r="D126" s="74">
        <v>1680</v>
      </c>
      <c r="E126" s="74">
        <v>5040</v>
      </c>
      <c r="F126" s="108">
        <v>325</v>
      </c>
      <c r="G126" s="37">
        <v>1638000</v>
      </c>
      <c r="H126" s="37">
        <v>81900</v>
      </c>
      <c r="I126" s="37">
        <v>1556100</v>
      </c>
      <c r="J126" s="7">
        <v>114660.00000000001</v>
      </c>
      <c r="K126" s="7">
        <v>1523340</v>
      </c>
      <c r="L126" s="136"/>
      <c r="M126" s="76" t="s">
        <v>184</v>
      </c>
    </row>
    <row r="127" spans="1:13" ht="21">
      <c r="A127" s="33" t="s">
        <v>124</v>
      </c>
      <c r="B127" s="34">
        <v>3</v>
      </c>
      <c r="C127" s="35" t="s">
        <v>129</v>
      </c>
      <c r="D127" s="74">
        <v>1680</v>
      </c>
      <c r="E127" s="74">
        <v>5040</v>
      </c>
      <c r="F127" s="108">
        <v>325</v>
      </c>
      <c r="G127" s="37">
        <v>1638000</v>
      </c>
      <c r="H127" s="37">
        <v>81900</v>
      </c>
      <c r="I127" s="37">
        <v>1556100</v>
      </c>
      <c r="J127" s="7">
        <v>114660.00000000001</v>
      </c>
      <c r="K127" s="7">
        <v>1523340</v>
      </c>
      <c r="L127" s="136"/>
      <c r="M127" s="76" t="s">
        <v>184</v>
      </c>
    </row>
    <row r="128" spans="1:13" ht="21">
      <c r="A128" s="33" t="s">
        <v>125</v>
      </c>
      <c r="B128" s="34">
        <v>3</v>
      </c>
      <c r="C128" s="35" t="s">
        <v>129</v>
      </c>
      <c r="D128" s="74">
        <v>1680</v>
      </c>
      <c r="E128" s="74">
        <v>5040</v>
      </c>
      <c r="F128" s="108">
        <v>325</v>
      </c>
      <c r="G128" s="37">
        <v>1638000</v>
      </c>
      <c r="H128" s="37">
        <v>81900</v>
      </c>
      <c r="I128" s="37">
        <v>1556100</v>
      </c>
      <c r="J128" s="7">
        <v>114660.00000000001</v>
      </c>
      <c r="K128" s="7">
        <v>1523340</v>
      </c>
      <c r="L128" s="136"/>
      <c r="M128" s="76" t="s">
        <v>184</v>
      </c>
    </row>
    <row r="129" spans="1:13" ht="21">
      <c r="A129" s="33" t="s">
        <v>126</v>
      </c>
      <c r="B129" s="34">
        <v>3</v>
      </c>
      <c r="C129" s="35" t="s">
        <v>129</v>
      </c>
      <c r="D129" s="74">
        <v>1680</v>
      </c>
      <c r="E129" s="74">
        <v>5040</v>
      </c>
      <c r="F129" s="108">
        <v>325</v>
      </c>
      <c r="G129" s="37">
        <v>1638000</v>
      </c>
      <c r="H129" s="37">
        <v>81900</v>
      </c>
      <c r="I129" s="37">
        <v>1556100</v>
      </c>
      <c r="J129" s="7">
        <v>114660.00000000001</v>
      </c>
      <c r="K129" s="7">
        <v>1523340</v>
      </c>
      <c r="L129" s="136"/>
      <c r="M129" s="76" t="s">
        <v>184</v>
      </c>
    </row>
    <row r="130" spans="1:13" ht="21">
      <c r="A130" s="33" t="s">
        <v>127</v>
      </c>
      <c r="B130" s="34">
        <v>4</v>
      </c>
      <c r="C130" s="35" t="s">
        <v>138</v>
      </c>
      <c r="D130" s="74">
        <v>3119.3</v>
      </c>
      <c r="E130" s="74">
        <v>12477.2</v>
      </c>
      <c r="F130" s="108">
        <v>346</v>
      </c>
      <c r="G130" s="37">
        <v>4317111.2</v>
      </c>
      <c r="H130" s="37">
        <v>215855.56000000003</v>
      </c>
      <c r="I130" s="37">
        <v>4101255.64</v>
      </c>
      <c r="J130" s="7">
        <v>302197.78400000004</v>
      </c>
      <c r="K130" s="7">
        <v>4014913.4160000002</v>
      </c>
      <c r="L130" s="136"/>
      <c r="M130" s="76" t="s">
        <v>183</v>
      </c>
    </row>
    <row r="131" spans="1:13" ht="21">
      <c r="A131" s="129" t="s">
        <v>144</v>
      </c>
      <c r="B131" s="130">
        <v>4</v>
      </c>
      <c r="C131" s="131" t="s">
        <v>186</v>
      </c>
      <c r="D131" s="132">
        <v>2195</v>
      </c>
      <c r="E131" s="132">
        <v>8780</v>
      </c>
      <c r="F131" s="133">
        <v>390</v>
      </c>
      <c r="G131" s="134">
        <f>F131*E131</f>
        <v>3424200</v>
      </c>
      <c r="H131" s="134">
        <f>G131*0.05</f>
        <v>171210</v>
      </c>
      <c r="I131" s="134">
        <f>G131-H131</f>
        <v>3252990</v>
      </c>
      <c r="J131" s="143" t="s">
        <v>214</v>
      </c>
      <c r="K131" s="143" t="s">
        <v>214</v>
      </c>
      <c r="L131" s="136" t="s">
        <v>200</v>
      </c>
      <c r="M131" s="76" t="s">
        <v>183</v>
      </c>
    </row>
    <row r="132" spans="1:13" ht="21">
      <c r="A132" s="129" t="s">
        <v>145</v>
      </c>
      <c r="B132" s="130">
        <v>3</v>
      </c>
      <c r="C132" s="131" t="s">
        <v>155</v>
      </c>
      <c r="D132" s="132">
        <v>1464</v>
      </c>
      <c r="E132" s="132">
        <v>4392</v>
      </c>
      <c r="F132" s="133">
        <v>357</v>
      </c>
      <c r="G132" s="134">
        <v>1567944</v>
      </c>
      <c r="H132" s="134">
        <v>78397.2</v>
      </c>
      <c r="I132" s="134">
        <v>1489546.8</v>
      </c>
      <c r="J132" s="7">
        <v>109756.08000000002</v>
      </c>
      <c r="K132" s="7">
        <v>1458187.92</v>
      </c>
      <c r="L132" s="136" t="s">
        <v>201</v>
      </c>
      <c r="M132" s="76" t="s">
        <v>183</v>
      </c>
    </row>
    <row r="133" spans="1:13" ht="21">
      <c r="A133" s="129" t="s">
        <v>146</v>
      </c>
      <c r="B133" s="130">
        <v>3</v>
      </c>
      <c r="C133" s="131" t="s">
        <v>155</v>
      </c>
      <c r="D133" s="132">
        <v>1464</v>
      </c>
      <c r="E133" s="132">
        <v>4392</v>
      </c>
      <c r="F133" s="133">
        <v>357</v>
      </c>
      <c r="G133" s="134">
        <v>1567944</v>
      </c>
      <c r="H133" s="134">
        <v>78397.2</v>
      </c>
      <c r="I133" s="134">
        <v>1489546.8</v>
      </c>
      <c r="J133" s="7">
        <v>109756.08000000002</v>
      </c>
      <c r="K133" s="7">
        <v>1458187.92</v>
      </c>
      <c r="L133" s="136" t="s">
        <v>179</v>
      </c>
      <c r="M133" s="76" t="s">
        <v>183</v>
      </c>
    </row>
    <row r="134" spans="1:13" ht="21">
      <c r="A134" s="129" t="s">
        <v>147</v>
      </c>
      <c r="B134" s="130">
        <v>3</v>
      </c>
      <c r="C134" s="131" t="s">
        <v>155</v>
      </c>
      <c r="D134" s="132">
        <v>1464</v>
      </c>
      <c r="E134" s="132">
        <v>4392</v>
      </c>
      <c r="F134" s="133">
        <v>357</v>
      </c>
      <c r="G134" s="134">
        <v>1567944</v>
      </c>
      <c r="H134" s="134">
        <v>78397.2</v>
      </c>
      <c r="I134" s="134">
        <v>1489546.8</v>
      </c>
      <c r="J134" s="7">
        <v>109756.08000000002</v>
      </c>
      <c r="K134" s="7">
        <v>1458187.92</v>
      </c>
      <c r="L134" s="136" t="s">
        <v>202</v>
      </c>
      <c r="M134" s="76" t="s">
        <v>183</v>
      </c>
    </row>
    <row r="135" spans="1:13" ht="21">
      <c r="A135" s="129" t="s">
        <v>148</v>
      </c>
      <c r="B135" s="130">
        <v>3</v>
      </c>
      <c r="C135" s="131" t="s">
        <v>155</v>
      </c>
      <c r="D135" s="132">
        <v>1464</v>
      </c>
      <c r="E135" s="132">
        <v>4392</v>
      </c>
      <c r="F135" s="133">
        <v>357</v>
      </c>
      <c r="G135" s="134">
        <v>1567944</v>
      </c>
      <c r="H135" s="134">
        <v>78397.2</v>
      </c>
      <c r="I135" s="134">
        <v>1489546.8</v>
      </c>
      <c r="J135" s="7">
        <v>109756.08000000002</v>
      </c>
      <c r="K135" s="7">
        <v>1458187.92</v>
      </c>
      <c r="L135" s="136" t="s">
        <v>179</v>
      </c>
      <c r="M135" s="76" t="s">
        <v>183</v>
      </c>
    </row>
    <row r="136" spans="1:13" ht="21">
      <c r="A136" s="129" t="s">
        <v>149</v>
      </c>
      <c r="B136" s="130">
        <v>3</v>
      </c>
      <c r="C136" s="131" t="s">
        <v>155</v>
      </c>
      <c r="D136" s="132">
        <v>1464</v>
      </c>
      <c r="E136" s="132">
        <v>4392</v>
      </c>
      <c r="F136" s="133">
        <v>357</v>
      </c>
      <c r="G136" s="134">
        <v>1567944</v>
      </c>
      <c r="H136" s="134">
        <v>78397.2</v>
      </c>
      <c r="I136" s="134">
        <v>1489546.8</v>
      </c>
      <c r="J136" s="7">
        <v>109756.08000000002</v>
      </c>
      <c r="K136" s="7">
        <v>1458187.92</v>
      </c>
      <c r="L136" s="136" t="s">
        <v>203</v>
      </c>
      <c r="M136" s="76" t="s">
        <v>183</v>
      </c>
    </row>
    <row r="137" spans="1:13" ht="21">
      <c r="A137" s="129" t="s">
        <v>150</v>
      </c>
      <c r="B137" s="130">
        <v>3</v>
      </c>
      <c r="C137" s="131" t="s">
        <v>155</v>
      </c>
      <c r="D137" s="132">
        <v>1464</v>
      </c>
      <c r="E137" s="132">
        <v>4392</v>
      </c>
      <c r="F137" s="133">
        <v>368</v>
      </c>
      <c r="G137" s="134">
        <v>1567944</v>
      </c>
      <c r="H137" s="134">
        <v>78397.2</v>
      </c>
      <c r="I137" s="134">
        <v>1489546.8</v>
      </c>
      <c r="J137" s="143" t="s">
        <v>214</v>
      </c>
      <c r="K137" s="143" t="s">
        <v>214</v>
      </c>
      <c r="L137" s="137" t="s">
        <v>160</v>
      </c>
      <c r="M137" s="88" t="s">
        <v>183</v>
      </c>
    </row>
    <row r="138" spans="1:13" ht="21">
      <c r="A138" s="129" t="s">
        <v>151</v>
      </c>
      <c r="B138" s="130">
        <v>3</v>
      </c>
      <c r="C138" s="131" t="s">
        <v>155</v>
      </c>
      <c r="D138" s="132">
        <v>1464</v>
      </c>
      <c r="E138" s="132">
        <v>4392</v>
      </c>
      <c r="F138" s="133">
        <v>368</v>
      </c>
      <c r="G138" s="134">
        <v>1567944</v>
      </c>
      <c r="H138" s="134">
        <v>78397.2</v>
      </c>
      <c r="I138" s="134">
        <v>1489546.8</v>
      </c>
      <c r="J138" s="143" t="s">
        <v>214</v>
      </c>
      <c r="K138" s="143" t="s">
        <v>214</v>
      </c>
      <c r="L138" s="135" t="s">
        <v>160</v>
      </c>
      <c r="M138" s="4" t="s">
        <v>183</v>
      </c>
    </row>
    <row r="139" spans="1:13" ht="21">
      <c r="A139" s="129" t="s">
        <v>152</v>
      </c>
      <c r="B139" s="130">
        <v>3</v>
      </c>
      <c r="C139" s="131" t="s">
        <v>155</v>
      </c>
      <c r="D139" s="132">
        <v>1464</v>
      </c>
      <c r="E139" s="132">
        <v>4392</v>
      </c>
      <c r="F139" s="133">
        <v>357</v>
      </c>
      <c r="G139" s="134">
        <v>1567944</v>
      </c>
      <c r="H139" s="134">
        <v>78397.2</v>
      </c>
      <c r="I139" s="134">
        <v>1489546.8</v>
      </c>
      <c r="J139" s="7">
        <v>109756.08000000002</v>
      </c>
      <c r="K139" s="7">
        <v>1458187.92</v>
      </c>
      <c r="L139" s="136" t="s">
        <v>180</v>
      </c>
      <c r="M139" s="76" t="s">
        <v>183</v>
      </c>
    </row>
    <row r="140" spans="1:13" ht="21">
      <c r="A140" s="129" t="s">
        <v>153</v>
      </c>
      <c r="B140" s="130">
        <v>3</v>
      </c>
      <c r="C140" s="131" t="s">
        <v>155</v>
      </c>
      <c r="D140" s="132">
        <v>1464</v>
      </c>
      <c r="E140" s="132">
        <v>4392</v>
      </c>
      <c r="F140" s="133">
        <v>357</v>
      </c>
      <c r="G140" s="134">
        <v>1567944</v>
      </c>
      <c r="H140" s="134">
        <v>78397.2</v>
      </c>
      <c r="I140" s="134">
        <v>1489546.8</v>
      </c>
      <c r="J140" s="7">
        <v>109756.08000000002</v>
      </c>
      <c r="K140" s="7">
        <v>1458187.92</v>
      </c>
      <c r="L140" s="136" t="s">
        <v>181</v>
      </c>
      <c r="M140" s="76" t="s">
        <v>183</v>
      </c>
    </row>
    <row r="141" spans="1:13" ht="21">
      <c r="A141" s="129" t="s">
        <v>154</v>
      </c>
      <c r="B141" s="130">
        <v>4</v>
      </c>
      <c r="C141" s="131" t="s">
        <v>187</v>
      </c>
      <c r="D141" s="132">
        <v>2051</v>
      </c>
      <c r="E141" s="132">
        <v>8204</v>
      </c>
      <c r="F141" s="133">
        <v>390</v>
      </c>
      <c r="G141" s="134">
        <v>3101112</v>
      </c>
      <c r="H141" s="134">
        <v>155055.6</v>
      </c>
      <c r="I141" s="134">
        <v>2946056.4</v>
      </c>
      <c r="J141" s="143" t="s">
        <v>214</v>
      </c>
      <c r="K141" s="143" t="s">
        <v>214</v>
      </c>
      <c r="L141" s="136" t="s">
        <v>212</v>
      </c>
      <c r="M141" s="76" t="s">
        <v>183</v>
      </c>
    </row>
    <row r="142" spans="1:13" ht="24" hidden="1" thickBot="1">
      <c r="A142" s="124"/>
      <c r="B142" s="125"/>
      <c r="C142" s="126" t="s">
        <v>143</v>
      </c>
      <c r="D142" s="127">
        <f>SUM(D6:D141)</f>
        <v>222728</v>
      </c>
      <c r="E142" s="161">
        <f>SUM(E6:E141)</f>
        <v>730975.99999999988</v>
      </c>
      <c r="F142" s="128"/>
      <c r="G142" s="161">
        <f>SUM(G6:G141)</f>
        <v>247529683.19999996</v>
      </c>
      <c r="H142" s="127">
        <f t="shared" ref="H142" si="0">G142*5%</f>
        <v>12376484.159999998</v>
      </c>
      <c r="I142" s="161">
        <f t="shared" ref="I142" si="1">G142-H142</f>
        <v>235153199.03999996</v>
      </c>
      <c r="J142" s="123"/>
      <c r="K142" s="123"/>
      <c r="L142" s="140"/>
      <c r="M142" s="140"/>
    </row>
    <row r="143" spans="1:13" ht="21">
      <c r="E143" s="162">
        <f>SUM(E6:E83,E92:E141)</f>
        <v>730975.99999999988</v>
      </c>
      <c r="G143" s="162">
        <f>SUM(G6:G83,G92:G141)</f>
        <v>247529683.19999996</v>
      </c>
      <c r="I143" s="162">
        <f>SUM(I6:I83,I92:I141)</f>
        <v>235153199.04000014</v>
      </c>
      <c r="L143" s="141"/>
      <c r="M143" s="141"/>
    </row>
    <row r="144" spans="1:13">
      <c r="L144" s="141"/>
      <c r="M144" s="141"/>
    </row>
  </sheetData>
  <mergeCells count="2">
    <mergeCell ref="A1:I4"/>
    <mergeCell ref="A87:I90"/>
  </mergeCells>
  <pageMargins left="0.70866141732283461" right="0.70866141732283461" top="0.74803149606299213" bottom="0.74803149606299213" header="0.31496062992125984" footer="0.31496062992125984"/>
  <pageSetup paperSize="9" scale="38" fitToHeight="0" orientation="portrait" r:id="rId1"/>
  <rowBreaks count="1" manualBreakCount="1">
    <brk id="84" max="16383" man="1"/>
  </rowBreaks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="70" zoomScaleNormal="70" workbookViewId="0">
      <selection activeCell="O13" sqref="O13"/>
    </sheetView>
  </sheetViews>
  <sheetFormatPr defaultRowHeight="15"/>
  <cols>
    <col min="1" max="2" width="9.140625" style="1"/>
    <col min="3" max="3" width="10" style="1" customWidth="1"/>
    <col min="4" max="5" width="17.7109375" style="1" bestFit="1" customWidth="1"/>
    <col min="6" max="6" width="11.42578125" style="1" customWidth="1"/>
    <col min="7" max="7" width="23.28515625" style="1" bestFit="1" customWidth="1"/>
    <col min="8" max="8" width="21.7109375" style="1" bestFit="1" customWidth="1"/>
    <col min="9" max="9" width="23.28515625" style="1" bestFit="1" customWidth="1"/>
    <col min="10" max="11" width="23.28515625" style="1" customWidth="1"/>
    <col min="12" max="12" width="46" style="1" hidden="1" customWidth="1"/>
    <col min="13" max="13" width="25.7109375" style="1" hidden="1" customWidth="1"/>
    <col min="14" max="16384" width="9.140625" style="1"/>
  </cols>
  <sheetData>
    <row r="1" spans="1:13" ht="21">
      <c r="A1" s="156"/>
      <c r="B1" s="157"/>
      <c r="C1" s="158"/>
      <c r="D1" s="159"/>
      <c r="E1" s="159"/>
      <c r="F1" s="160"/>
      <c r="G1" s="154"/>
      <c r="H1" s="154"/>
      <c r="I1" s="154"/>
      <c r="J1" s="154"/>
      <c r="K1" s="154"/>
      <c r="L1" s="155"/>
      <c r="M1" s="155"/>
    </row>
    <row r="2" spans="1:13" ht="21">
      <c r="A2" s="156"/>
      <c r="B2" s="157"/>
      <c r="C2" s="158"/>
      <c r="D2" s="159"/>
      <c r="E2" s="159"/>
      <c r="F2" s="160"/>
      <c r="G2" s="154"/>
      <c r="H2" s="154"/>
      <c r="I2" s="154"/>
      <c r="J2" s="154"/>
      <c r="K2" s="154"/>
      <c r="L2" s="155"/>
      <c r="M2" s="155"/>
    </row>
    <row r="3" spans="1:13" ht="36" customHeight="1">
      <c r="A3" s="198" t="s">
        <v>219</v>
      </c>
      <c r="B3" s="199"/>
      <c r="C3" s="199"/>
      <c r="D3" s="199"/>
      <c r="E3" s="199"/>
      <c r="F3" s="199"/>
      <c r="G3" s="199"/>
      <c r="H3" s="199"/>
      <c r="I3" s="199"/>
      <c r="J3" s="181"/>
      <c r="K3" s="181"/>
      <c r="L3" s="75"/>
      <c r="M3" s="75"/>
    </row>
    <row r="4" spans="1:13" ht="36">
      <c r="A4" s="198"/>
      <c r="B4" s="199"/>
      <c r="C4" s="199"/>
      <c r="D4" s="199"/>
      <c r="E4" s="199"/>
      <c r="F4" s="199"/>
      <c r="G4" s="199"/>
      <c r="H4" s="199"/>
      <c r="I4" s="199"/>
      <c r="J4" s="181"/>
      <c r="K4" s="181"/>
      <c r="L4" s="75"/>
      <c r="M4" s="75"/>
    </row>
    <row r="5" spans="1:13" ht="36">
      <c r="A5" s="198"/>
      <c r="B5" s="199"/>
      <c r="C5" s="199"/>
      <c r="D5" s="199"/>
      <c r="E5" s="199"/>
      <c r="F5" s="199"/>
      <c r="G5" s="199"/>
      <c r="H5" s="199"/>
      <c r="I5" s="199"/>
      <c r="J5" s="181"/>
      <c r="K5" s="181"/>
      <c r="L5" s="75"/>
      <c r="M5" s="75"/>
    </row>
    <row r="6" spans="1:13" ht="36">
      <c r="A6" s="198"/>
      <c r="B6" s="199"/>
      <c r="C6" s="199"/>
      <c r="D6" s="199"/>
      <c r="E6" s="199"/>
      <c r="F6" s="199"/>
      <c r="G6" s="199"/>
      <c r="H6" s="199"/>
      <c r="I6" s="199"/>
      <c r="J6" s="181"/>
      <c r="K6" s="181"/>
      <c r="L6" s="75"/>
      <c r="M6" s="75"/>
    </row>
    <row r="7" spans="1:13" ht="84">
      <c r="A7" s="9" t="s">
        <v>2</v>
      </c>
      <c r="B7" s="12" t="s">
        <v>5</v>
      </c>
      <c r="C7" s="9" t="s">
        <v>6</v>
      </c>
      <c r="D7" s="11" t="s">
        <v>1</v>
      </c>
      <c r="E7" s="11" t="s">
        <v>0</v>
      </c>
      <c r="F7" s="111" t="s">
        <v>7</v>
      </c>
      <c r="G7" s="9" t="s">
        <v>3</v>
      </c>
      <c r="H7" s="9" t="s">
        <v>8</v>
      </c>
      <c r="I7" s="9" t="s">
        <v>9</v>
      </c>
      <c r="J7" s="9" t="s">
        <v>10</v>
      </c>
      <c r="K7" s="9" t="s">
        <v>9</v>
      </c>
      <c r="L7" s="122" t="s">
        <v>4</v>
      </c>
      <c r="M7" s="9" t="s">
        <v>182</v>
      </c>
    </row>
    <row r="8" spans="1:13" ht="21">
      <c r="A8" s="61" t="s">
        <v>104</v>
      </c>
      <c r="B8" s="62">
        <v>3</v>
      </c>
      <c r="C8" s="63" t="s">
        <v>129</v>
      </c>
      <c r="D8" s="64">
        <v>1680</v>
      </c>
      <c r="E8" s="64">
        <v>5040</v>
      </c>
      <c r="F8" s="106">
        <v>357</v>
      </c>
      <c r="G8" s="45">
        <f t="shared" ref="G8:G12" si="0">E8*F8</f>
        <v>1799280</v>
      </c>
      <c r="H8" s="45">
        <f t="shared" ref="H8:H18" si="1">G8*5%</f>
        <v>89964</v>
      </c>
      <c r="I8" s="45">
        <f t="shared" ref="I8:I12" si="2">G8-H8</f>
        <v>1709316</v>
      </c>
      <c r="J8" s="7">
        <f t="shared" ref="J8:J12" si="3">G8*7%</f>
        <v>125949.6</v>
      </c>
      <c r="K8" s="7">
        <f t="shared" ref="K8:K12" si="4">G8-J8</f>
        <v>1673330.4</v>
      </c>
      <c r="L8" s="136"/>
      <c r="M8" s="76" t="s">
        <v>184</v>
      </c>
    </row>
    <row r="9" spans="1:13" ht="21">
      <c r="A9" s="61" t="s">
        <v>105</v>
      </c>
      <c r="B9" s="62">
        <v>3</v>
      </c>
      <c r="C9" s="63" t="s">
        <v>129</v>
      </c>
      <c r="D9" s="64">
        <v>1680</v>
      </c>
      <c r="E9" s="64">
        <v>5040</v>
      </c>
      <c r="F9" s="106">
        <v>357</v>
      </c>
      <c r="G9" s="45">
        <f t="shared" si="0"/>
        <v>1799280</v>
      </c>
      <c r="H9" s="45">
        <f t="shared" si="1"/>
        <v>89964</v>
      </c>
      <c r="I9" s="45">
        <f t="shared" si="2"/>
        <v>1709316</v>
      </c>
      <c r="J9" s="7">
        <f t="shared" si="3"/>
        <v>125949.6</v>
      </c>
      <c r="K9" s="7">
        <f t="shared" si="4"/>
        <v>1673330.4</v>
      </c>
      <c r="L9" s="136"/>
      <c r="M9" s="76" t="s">
        <v>184</v>
      </c>
    </row>
    <row r="10" spans="1:13" ht="21">
      <c r="A10" s="33" t="s">
        <v>118</v>
      </c>
      <c r="B10" s="34">
        <v>4</v>
      </c>
      <c r="C10" s="35" t="s">
        <v>136</v>
      </c>
      <c r="D10" s="74">
        <v>2138</v>
      </c>
      <c r="E10" s="74">
        <v>8552</v>
      </c>
      <c r="F10" s="108">
        <v>380</v>
      </c>
      <c r="G10" s="45">
        <f t="shared" si="0"/>
        <v>3249760</v>
      </c>
      <c r="H10" s="45">
        <f t="shared" si="1"/>
        <v>162488</v>
      </c>
      <c r="I10" s="45">
        <f t="shared" si="2"/>
        <v>3087272</v>
      </c>
      <c r="J10" s="7">
        <f t="shared" si="3"/>
        <v>227483.2</v>
      </c>
      <c r="K10" s="7">
        <f t="shared" si="4"/>
        <v>3022276.8</v>
      </c>
      <c r="L10" s="136"/>
      <c r="M10" s="76" t="s">
        <v>183</v>
      </c>
    </row>
    <row r="11" spans="1:13" ht="21">
      <c r="A11" s="33" t="s">
        <v>119</v>
      </c>
      <c r="B11" s="34">
        <v>3</v>
      </c>
      <c r="C11" s="35" t="s">
        <v>129</v>
      </c>
      <c r="D11" s="74">
        <v>1680</v>
      </c>
      <c r="E11" s="74">
        <v>5040</v>
      </c>
      <c r="F11" s="108">
        <v>357</v>
      </c>
      <c r="G11" s="45">
        <f t="shared" si="0"/>
        <v>1799280</v>
      </c>
      <c r="H11" s="45">
        <f t="shared" si="1"/>
        <v>89964</v>
      </c>
      <c r="I11" s="45">
        <f t="shared" si="2"/>
        <v>1709316</v>
      </c>
      <c r="J11" s="7">
        <f t="shared" si="3"/>
        <v>125949.6</v>
      </c>
      <c r="K11" s="7">
        <f t="shared" si="4"/>
        <v>1673330.4</v>
      </c>
      <c r="L11" s="136"/>
      <c r="M11" s="76" t="s">
        <v>183</v>
      </c>
    </row>
    <row r="12" spans="1:13" ht="21">
      <c r="A12" s="33" t="s">
        <v>120</v>
      </c>
      <c r="B12" s="34">
        <v>3</v>
      </c>
      <c r="C12" s="35" t="s">
        <v>129</v>
      </c>
      <c r="D12" s="74">
        <v>1680</v>
      </c>
      <c r="E12" s="74">
        <v>5040</v>
      </c>
      <c r="F12" s="108">
        <v>357</v>
      </c>
      <c r="G12" s="45">
        <f t="shared" si="0"/>
        <v>1799280</v>
      </c>
      <c r="H12" s="45">
        <f t="shared" si="1"/>
        <v>89964</v>
      </c>
      <c r="I12" s="45">
        <f t="shared" si="2"/>
        <v>1709316</v>
      </c>
      <c r="J12" s="7">
        <f t="shared" si="3"/>
        <v>125949.6</v>
      </c>
      <c r="K12" s="7">
        <f t="shared" si="4"/>
        <v>1673330.4</v>
      </c>
      <c r="L12" s="136"/>
      <c r="M12" s="76" t="s">
        <v>184</v>
      </c>
    </row>
    <row r="13" spans="1:13" ht="21">
      <c r="A13" s="33" t="s">
        <v>121</v>
      </c>
      <c r="B13" s="34">
        <v>3</v>
      </c>
      <c r="C13" s="35" t="s">
        <v>129</v>
      </c>
      <c r="D13" s="74">
        <v>1680</v>
      </c>
      <c r="E13" s="74">
        <v>5040</v>
      </c>
      <c r="F13" s="108">
        <v>357</v>
      </c>
      <c r="G13" s="45">
        <f>E13*F13</f>
        <v>1799280</v>
      </c>
      <c r="H13" s="45">
        <f>G13*5%</f>
        <v>89964</v>
      </c>
      <c r="I13" s="45">
        <f>G13-H13</f>
        <v>1709316</v>
      </c>
      <c r="J13" s="7">
        <f>G13*7%</f>
        <v>125949.6</v>
      </c>
      <c r="K13" s="7">
        <f>G13-J13</f>
        <v>1673330.4</v>
      </c>
      <c r="L13" s="136"/>
      <c r="M13" s="76" t="s">
        <v>184</v>
      </c>
    </row>
    <row r="14" spans="1:13" ht="21">
      <c r="A14" s="33" t="s">
        <v>122</v>
      </c>
      <c r="B14" s="34">
        <v>3</v>
      </c>
      <c r="C14" s="35" t="s">
        <v>129</v>
      </c>
      <c r="D14" s="74">
        <v>1680</v>
      </c>
      <c r="E14" s="74">
        <v>5040</v>
      </c>
      <c r="F14" s="108">
        <v>357</v>
      </c>
      <c r="G14" s="45">
        <f t="shared" ref="G14:G18" si="5">E14*F14</f>
        <v>1799280</v>
      </c>
      <c r="H14" s="45">
        <f t="shared" si="1"/>
        <v>89964</v>
      </c>
      <c r="I14" s="45">
        <f t="shared" ref="I14:I18" si="6">G14-H14</f>
        <v>1709316</v>
      </c>
      <c r="J14" s="7">
        <f t="shared" ref="J14:J18" si="7">G14*7%</f>
        <v>125949.6</v>
      </c>
      <c r="K14" s="7">
        <f t="shared" ref="K14:K18" si="8">G14-J14</f>
        <v>1673330.4</v>
      </c>
      <c r="L14" s="136"/>
      <c r="M14" s="76" t="s">
        <v>184</v>
      </c>
    </row>
    <row r="15" spans="1:13" ht="21">
      <c r="A15" s="33" t="s">
        <v>123</v>
      </c>
      <c r="B15" s="34">
        <v>3</v>
      </c>
      <c r="C15" s="35" t="s">
        <v>129</v>
      </c>
      <c r="D15" s="74">
        <v>1680</v>
      </c>
      <c r="E15" s="74">
        <v>5040</v>
      </c>
      <c r="F15" s="108">
        <v>357</v>
      </c>
      <c r="G15" s="45">
        <f t="shared" si="5"/>
        <v>1799280</v>
      </c>
      <c r="H15" s="45">
        <f t="shared" si="1"/>
        <v>89964</v>
      </c>
      <c r="I15" s="45">
        <f t="shared" si="6"/>
        <v>1709316</v>
      </c>
      <c r="J15" s="7">
        <f t="shared" si="7"/>
        <v>125949.6</v>
      </c>
      <c r="K15" s="7">
        <f t="shared" si="8"/>
        <v>1673330.4</v>
      </c>
      <c r="L15" s="136"/>
      <c r="M15" s="76" t="s">
        <v>184</v>
      </c>
    </row>
    <row r="16" spans="1:13" ht="21">
      <c r="A16" s="33" t="s">
        <v>124</v>
      </c>
      <c r="B16" s="34">
        <v>3</v>
      </c>
      <c r="C16" s="35" t="s">
        <v>129</v>
      </c>
      <c r="D16" s="74">
        <v>1680</v>
      </c>
      <c r="E16" s="74">
        <v>5040</v>
      </c>
      <c r="F16" s="108">
        <v>357</v>
      </c>
      <c r="G16" s="45">
        <f t="shared" si="5"/>
        <v>1799280</v>
      </c>
      <c r="H16" s="45">
        <f t="shared" si="1"/>
        <v>89964</v>
      </c>
      <c r="I16" s="45">
        <f t="shared" si="6"/>
        <v>1709316</v>
      </c>
      <c r="J16" s="7">
        <f t="shared" si="7"/>
        <v>125949.6</v>
      </c>
      <c r="K16" s="7">
        <f t="shared" si="8"/>
        <v>1673330.4</v>
      </c>
      <c r="L16" s="136"/>
      <c r="M16" s="76" t="s">
        <v>184</v>
      </c>
    </row>
    <row r="17" spans="1:13" ht="21">
      <c r="A17" s="33" t="s">
        <v>125</v>
      </c>
      <c r="B17" s="34">
        <v>3</v>
      </c>
      <c r="C17" s="35" t="s">
        <v>129</v>
      </c>
      <c r="D17" s="74">
        <v>1680</v>
      </c>
      <c r="E17" s="74">
        <v>5040</v>
      </c>
      <c r="F17" s="108">
        <v>357</v>
      </c>
      <c r="G17" s="45">
        <f t="shared" si="5"/>
        <v>1799280</v>
      </c>
      <c r="H17" s="45">
        <f t="shared" si="1"/>
        <v>89964</v>
      </c>
      <c r="I17" s="45">
        <f t="shared" si="6"/>
        <v>1709316</v>
      </c>
      <c r="J17" s="7">
        <f t="shared" si="7"/>
        <v>125949.6</v>
      </c>
      <c r="K17" s="7">
        <f t="shared" si="8"/>
        <v>1673330.4</v>
      </c>
      <c r="L17" s="136"/>
      <c r="M17" s="76" t="s">
        <v>184</v>
      </c>
    </row>
    <row r="18" spans="1:13" ht="21">
      <c r="A18" s="33" t="s">
        <v>126</v>
      </c>
      <c r="B18" s="34">
        <v>3</v>
      </c>
      <c r="C18" s="35" t="s">
        <v>129</v>
      </c>
      <c r="D18" s="74">
        <v>1680</v>
      </c>
      <c r="E18" s="74">
        <v>5040</v>
      </c>
      <c r="F18" s="108">
        <v>357</v>
      </c>
      <c r="G18" s="45">
        <f t="shared" si="5"/>
        <v>1799280</v>
      </c>
      <c r="H18" s="45">
        <f t="shared" si="1"/>
        <v>89964</v>
      </c>
      <c r="I18" s="45">
        <f t="shared" si="6"/>
        <v>1709316</v>
      </c>
      <c r="J18" s="7">
        <f t="shared" si="7"/>
        <v>125949.6</v>
      </c>
      <c r="K18" s="7">
        <f t="shared" si="8"/>
        <v>1673330.4</v>
      </c>
      <c r="L18" s="136"/>
      <c r="M18" s="76" t="s">
        <v>184</v>
      </c>
    </row>
  </sheetData>
  <mergeCells count="1">
    <mergeCell ref="A3:I6"/>
  </mergeCells>
  <pageMargins left="0.70866141732283505" right="0.70866141732283505" top="0.74803149606299202" bottom="0.74803149606299202" header="0.31496062992126" footer="0.31496062992126"/>
  <pageSetup paperSize="9" scale="65" fitToHeight="0" orientation="landscape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topLeftCell="A4" workbookViewId="0">
      <selection activeCell="E8" sqref="E8"/>
    </sheetView>
  </sheetViews>
  <sheetFormatPr defaultRowHeight="15"/>
  <cols>
    <col min="1" max="1" width="11.5703125" customWidth="1"/>
    <col min="2" max="2" width="8.140625" bestFit="1" customWidth="1"/>
    <col min="3" max="3" width="11.140625" bestFit="1" customWidth="1"/>
    <col min="4" max="5" width="14" bestFit="1" customWidth="1"/>
    <col min="7" max="7" width="19.5703125" bestFit="1" customWidth="1"/>
    <col min="8" max="8" width="17.140625" bestFit="1" customWidth="1"/>
    <col min="9" max="9" width="19.5703125" bestFit="1" customWidth="1"/>
    <col min="10" max="10" width="17.140625" bestFit="1" customWidth="1"/>
    <col min="11" max="11" width="19.5703125" bestFit="1" customWidth="1"/>
    <col min="12" max="12" width="8.28515625" hidden="1" customWidth="1"/>
    <col min="13" max="13" width="12.28515625" hidden="1" customWidth="1"/>
  </cols>
  <sheetData>
    <row r="1" spans="1:13" ht="36">
      <c r="A1" s="203" t="s">
        <v>219</v>
      </c>
      <c r="B1" s="203"/>
      <c r="C1" s="203"/>
      <c r="D1" s="203"/>
      <c r="E1" s="203"/>
      <c r="F1" s="203"/>
      <c r="G1" s="203"/>
      <c r="H1" s="203"/>
      <c r="I1" s="203"/>
      <c r="J1" s="182"/>
      <c r="K1" s="182"/>
      <c r="L1" s="75"/>
      <c r="M1" s="75"/>
    </row>
    <row r="2" spans="1:13" ht="36">
      <c r="A2" s="203"/>
      <c r="B2" s="203"/>
      <c r="C2" s="203"/>
      <c r="D2" s="203"/>
      <c r="E2" s="203"/>
      <c r="F2" s="203"/>
      <c r="G2" s="203"/>
      <c r="H2" s="203"/>
      <c r="I2" s="203"/>
      <c r="J2" s="182"/>
      <c r="K2" s="182"/>
      <c r="L2" s="75"/>
      <c r="M2" s="75"/>
    </row>
    <row r="3" spans="1:13" ht="36">
      <c r="A3" s="203"/>
      <c r="B3" s="203"/>
      <c r="C3" s="203"/>
      <c r="D3" s="203"/>
      <c r="E3" s="203"/>
      <c r="F3" s="203"/>
      <c r="G3" s="203"/>
      <c r="H3" s="203"/>
      <c r="I3" s="203"/>
      <c r="J3" s="182"/>
      <c r="K3" s="182"/>
      <c r="L3" s="75"/>
      <c r="M3" s="75"/>
    </row>
    <row r="4" spans="1:13" ht="36">
      <c r="A4" s="203"/>
      <c r="B4" s="203"/>
      <c r="C4" s="203"/>
      <c r="D4" s="203"/>
      <c r="E4" s="203"/>
      <c r="F4" s="203"/>
      <c r="G4" s="203"/>
      <c r="H4" s="203"/>
      <c r="I4" s="203"/>
      <c r="J4" s="182"/>
      <c r="K4" s="182"/>
      <c r="L4" s="75"/>
      <c r="M4" s="75"/>
    </row>
    <row r="5" spans="1:13" ht="84">
      <c r="A5" s="183" t="s">
        <v>2</v>
      </c>
      <c r="B5" s="184" t="s">
        <v>5</v>
      </c>
      <c r="C5" s="183" t="s">
        <v>6</v>
      </c>
      <c r="D5" s="185" t="s">
        <v>1</v>
      </c>
      <c r="E5" s="185" t="s">
        <v>0</v>
      </c>
      <c r="F5" s="186" t="s">
        <v>7</v>
      </c>
      <c r="G5" s="183" t="s">
        <v>3</v>
      </c>
      <c r="H5" s="183" t="s">
        <v>8</v>
      </c>
      <c r="I5" s="183" t="s">
        <v>9</v>
      </c>
      <c r="J5" s="183" t="s">
        <v>10</v>
      </c>
      <c r="K5" s="183" t="s">
        <v>9</v>
      </c>
      <c r="L5" s="122" t="s">
        <v>4</v>
      </c>
      <c r="M5" s="9" t="s">
        <v>182</v>
      </c>
    </row>
    <row r="6" spans="1:13" s="1" customFormat="1" ht="21">
      <c r="A6" s="183" t="s">
        <v>76</v>
      </c>
      <c r="B6" s="184">
        <v>3</v>
      </c>
      <c r="C6" s="183" t="s">
        <v>132</v>
      </c>
      <c r="D6" s="185">
        <v>1560</v>
      </c>
      <c r="E6" s="187">
        <v>4680</v>
      </c>
      <c r="F6" s="186">
        <v>357</v>
      </c>
      <c r="G6" s="188">
        <f>E6*F6</f>
        <v>1670760</v>
      </c>
      <c r="H6" s="188">
        <f>G6*5%</f>
        <v>83538</v>
      </c>
      <c r="I6" s="188">
        <f>G6-H6</f>
        <v>1587222</v>
      </c>
      <c r="J6" s="188">
        <f>G6*7%</f>
        <v>116953.20000000001</v>
      </c>
      <c r="K6" s="188">
        <f>G6-J6</f>
        <v>1553806.8</v>
      </c>
      <c r="L6" s="122"/>
      <c r="M6" s="9"/>
    </row>
    <row r="7" spans="1:13" s="1" customFormat="1" ht="21">
      <c r="A7" s="189" t="s">
        <v>104</v>
      </c>
      <c r="B7" s="190">
        <v>3</v>
      </c>
      <c r="C7" s="191" t="s">
        <v>132</v>
      </c>
      <c r="D7" s="187">
        <v>1560</v>
      </c>
      <c r="E7" s="187">
        <v>4680</v>
      </c>
      <c r="F7" s="192">
        <v>357</v>
      </c>
      <c r="G7" s="188">
        <f>E7*F7</f>
        <v>1670760</v>
      </c>
      <c r="H7" s="188">
        <f>G7*5%</f>
        <v>83538</v>
      </c>
      <c r="I7" s="188">
        <f>G7-H7</f>
        <v>1587222</v>
      </c>
      <c r="J7" s="188">
        <f>G7*7%</f>
        <v>116953.20000000001</v>
      </c>
      <c r="K7" s="188">
        <f>G7-J7</f>
        <v>1553806.8</v>
      </c>
      <c r="L7" s="122"/>
      <c r="M7" s="9"/>
    </row>
    <row r="8" spans="1:13" ht="23.25">
      <c r="A8" s="194" t="s">
        <v>118</v>
      </c>
      <c r="B8" s="194">
        <v>3</v>
      </c>
      <c r="C8" s="193" t="s">
        <v>132</v>
      </c>
      <c r="D8" s="195">
        <v>1560</v>
      </c>
      <c r="E8" s="194">
        <v>6240</v>
      </c>
      <c r="F8" s="194">
        <v>380</v>
      </c>
      <c r="G8" s="194">
        <f>E8*F8</f>
        <v>2371200</v>
      </c>
      <c r="H8" s="194">
        <f>G8*0.05</f>
        <v>118560</v>
      </c>
      <c r="I8" s="194">
        <f>G8-H8</f>
        <v>2252640</v>
      </c>
      <c r="J8" s="194">
        <f>G8*0.07</f>
        <v>165984.00000000003</v>
      </c>
      <c r="K8" s="194">
        <f>G8-J8</f>
        <v>2205216</v>
      </c>
      <c r="L8" s="136"/>
      <c r="M8" s="76" t="s">
        <v>184</v>
      </c>
    </row>
    <row r="9" spans="1:13" ht="21">
      <c r="A9" s="189" t="s">
        <v>119</v>
      </c>
      <c r="B9" s="190">
        <v>3</v>
      </c>
      <c r="C9" s="191" t="s">
        <v>132</v>
      </c>
      <c r="D9" s="187">
        <v>1560</v>
      </c>
      <c r="E9" s="187">
        <v>4680</v>
      </c>
      <c r="F9" s="192">
        <v>357</v>
      </c>
      <c r="G9" s="188">
        <f t="shared" ref="G9:G10" si="0">E9*F9</f>
        <v>1670760</v>
      </c>
      <c r="H9" s="188">
        <f t="shared" ref="H9:H16" si="1">G9*5%</f>
        <v>83538</v>
      </c>
      <c r="I9" s="188">
        <f t="shared" ref="I9:I10" si="2">G9-H9</f>
        <v>1587222</v>
      </c>
      <c r="J9" s="188">
        <f t="shared" ref="J9:J10" si="3">G9*7%</f>
        <v>116953.20000000001</v>
      </c>
      <c r="K9" s="188">
        <f t="shared" ref="K9:K10" si="4">G9-J9</f>
        <v>1553806.8</v>
      </c>
      <c r="L9" s="136"/>
      <c r="M9" s="76" t="s">
        <v>183</v>
      </c>
    </row>
    <row r="10" spans="1:13" ht="21">
      <c r="A10" s="189" t="s">
        <v>120</v>
      </c>
      <c r="B10" s="190">
        <v>3</v>
      </c>
      <c r="C10" s="191" t="s">
        <v>132</v>
      </c>
      <c r="D10" s="187">
        <v>1560</v>
      </c>
      <c r="E10" s="187">
        <v>4680</v>
      </c>
      <c r="F10" s="192">
        <v>357</v>
      </c>
      <c r="G10" s="188">
        <f t="shared" si="0"/>
        <v>1670760</v>
      </c>
      <c r="H10" s="188">
        <f t="shared" si="1"/>
        <v>83538</v>
      </c>
      <c r="I10" s="188">
        <f t="shared" si="2"/>
        <v>1587222</v>
      </c>
      <c r="J10" s="188">
        <f t="shared" si="3"/>
        <v>116953.20000000001</v>
      </c>
      <c r="K10" s="188">
        <f t="shared" si="4"/>
        <v>1553806.8</v>
      </c>
      <c r="L10" s="136"/>
      <c r="M10" s="76" t="s">
        <v>184</v>
      </c>
    </row>
    <row r="11" spans="1:13" ht="21">
      <c r="A11" s="189" t="s">
        <v>121</v>
      </c>
      <c r="B11" s="190">
        <v>3</v>
      </c>
      <c r="C11" s="191" t="s">
        <v>132</v>
      </c>
      <c r="D11" s="187">
        <v>1560</v>
      </c>
      <c r="E11" s="187">
        <v>4680</v>
      </c>
      <c r="F11" s="192">
        <v>357</v>
      </c>
      <c r="G11" s="188">
        <f>E11*F11</f>
        <v>1670760</v>
      </c>
      <c r="H11" s="188">
        <f>G11*5%</f>
        <v>83538</v>
      </c>
      <c r="I11" s="188">
        <f>G11-H11</f>
        <v>1587222</v>
      </c>
      <c r="J11" s="188">
        <f>G11*7%</f>
        <v>116953.20000000001</v>
      </c>
      <c r="K11" s="188">
        <f>G11-J11</f>
        <v>1553806.8</v>
      </c>
      <c r="L11" s="136"/>
      <c r="M11" s="76" t="s">
        <v>184</v>
      </c>
    </row>
    <row r="12" spans="1:13" ht="21">
      <c r="A12" s="189" t="s">
        <v>122</v>
      </c>
      <c r="B12" s="190">
        <v>3</v>
      </c>
      <c r="C12" s="191" t="s">
        <v>132</v>
      </c>
      <c r="D12" s="187">
        <v>1560</v>
      </c>
      <c r="E12" s="187">
        <v>4680</v>
      </c>
      <c r="F12" s="192">
        <v>357</v>
      </c>
      <c r="G12" s="188">
        <f t="shared" ref="G12:G16" si="5">E12*F12</f>
        <v>1670760</v>
      </c>
      <c r="H12" s="188">
        <f t="shared" si="1"/>
        <v>83538</v>
      </c>
      <c r="I12" s="188">
        <f t="shared" ref="I12:I16" si="6">G12-H12</f>
        <v>1587222</v>
      </c>
      <c r="J12" s="188">
        <f t="shared" ref="J12:J16" si="7">G12*7%</f>
        <v>116953.20000000001</v>
      </c>
      <c r="K12" s="188">
        <f t="shared" ref="K12:K16" si="8">G12-J12</f>
        <v>1553806.8</v>
      </c>
      <c r="L12" s="136"/>
      <c r="M12" s="76" t="s">
        <v>184</v>
      </c>
    </row>
    <row r="13" spans="1:13" ht="21">
      <c r="A13" s="189" t="s">
        <v>123</v>
      </c>
      <c r="B13" s="190">
        <v>3</v>
      </c>
      <c r="C13" s="191" t="s">
        <v>132</v>
      </c>
      <c r="D13" s="187">
        <v>1560</v>
      </c>
      <c r="E13" s="187">
        <v>4680</v>
      </c>
      <c r="F13" s="192">
        <v>357</v>
      </c>
      <c r="G13" s="188">
        <f t="shared" si="5"/>
        <v>1670760</v>
      </c>
      <c r="H13" s="188">
        <f t="shared" si="1"/>
        <v>83538</v>
      </c>
      <c r="I13" s="188">
        <f t="shared" si="6"/>
        <v>1587222</v>
      </c>
      <c r="J13" s="188">
        <f t="shared" si="7"/>
        <v>116953.20000000001</v>
      </c>
      <c r="K13" s="188">
        <f t="shared" si="8"/>
        <v>1553806.8</v>
      </c>
      <c r="L13" s="136"/>
      <c r="M13" s="76" t="s">
        <v>184</v>
      </c>
    </row>
    <row r="14" spans="1:13" ht="21">
      <c r="A14" s="189" t="s">
        <v>124</v>
      </c>
      <c r="B14" s="190">
        <v>3</v>
      </c>
      <c r="C14" s="191" t="s">
        <v>132</v>
      </c>
      <c r="D14" s="187">
        <v>1560</v>
      </c>
      <c r="E14" s="187">
        <v>4680</v>
      </c>
      <c r="F14" s="192">
        <v>357</v>
      </c>
      <c r="G14" s="188">
        <f t="shared" si="5"/>
        <v>1670760</v>
      </c>
      <c r="H14" s="188">
        <f t="shared" si="1"/>
        <v>83538</v>
      </c>
      <c r="I14" s="188">
        <f t="shared" si="6"/>
        <v>1587222</v>
      </c>
      <c r="J14" s="188">
        <f t="shared" si="7"/>
        <v>116953.20000000001</v>
      </c>
      <c r="K14" s="188">
        <f t="shared" si="8"/>
        <v>1553806.8</v>
      </c>
      <c r="L14" s="136"/>
      <c r="M14" s="76" t="s">
        <v>184</v>
      </c>
    </row>
    <row r="15" spans="1:13" ht="21">
      <c r="A15" s="189" t="s">
        <v>125</v>
      </c>
      <c r="B15" s="190">
        <v>3</v>
      </c>
      <c r="C15" s="191" t="s">
        <v>132</v>
      </c>
      <c r="D15" s="187">
        <v>1560</v>
      </c>
      <c r="E15" s="187">
        <v>4680</v>
      </c>
      <c r="F15" s="192">
        <v>357</v>
      </c>
      <c r="G15" s="188">
        <f t="shared" si="5"/>
        <v>1670760</v>
      </c>
      <c r="H15" s="188">
        <f t="shared" si="1"/>
        <v>83538</v>
      </c>
      <c r="I15" s="188">
        <f t="shared" si="6"/>
        <v>1587222</v>
      </c>
      <c r="J15" s="188">
        <f t="shared" si="7"/>
        <v>116953.20000000001</v>
      </c>
      <c r="K15" s="188">
        <f t="shared" si="8"/>
        <v>1553806.8</v>
      </c>
      <c r="L15" s="136"/>
      <c r="M15" s="76" t="s">
        <v>184</v>
      </c>
    </row>
    <row r="16" spans="1:13" ht="21">
      <c r="A16" s="189" t="s">
        <v>126</v>
      </c>
      <c r="B16" s="190">
        <v>3</v>
      </c>
      <c r="C16" s="191" t="s">
        <v>132</v>
      </c>
      <c r="D16" s="187">
        <v>1560</v>
      </c>
      <c r="E16" s="187">
        <v>4680</v>
      </c>
      <c r="F16" s="192">
        <v>357</v>
      </c>
      <c r="G16" s="188">
        <f t="shared" si="5"/>
        <v>1670760</v>
      </c>
      <c r="H16" s="188">
        <f t="shared" si="1"/>
        <v>83538</v>
      </c>
      <c r="I16" s="188">
        <f t="shared" si="6"/>
        <v>1587222</v>
      </c>
      <c r="J16" s="188">
        <f t="shared" si="7"/>
        <v>116953.20000000001</v>
      </c>
      <c r="K16" s="188">
        <f t="shared" si="8"/>
        <v>1553806.8</v>
      </c>
      <c r="L16" s="136"/>
      <c r="M16" s="76" t="s">
        <v>184</v>
      </c>
    </row>
  </sheetData>
  <mergeCells count="1">
    <mergeCell ref="A1:I4"/>
  </mergeCells>
  <pageMargins left="0.7" right="0.7" top="0.75" bottom="0.75" header="0.3" footer="0.3"/>
  <pageSetup paperSize="9" scale="78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SILC 7 </vt:lpstr>
      <vt:lpstr>until 19032013</vt:lpstr>
      <vt:lpstr>from 20032013</vt:lpstr>
      <vt:lpstr>from 01072013 </vt:lpstr>
      <vt:lpstr>From 31122013</vt:lpstr>
      <vt:lpstr>'SILC 7 '!Print_Area</vt:lpstr>
    </vt:vector>
  </TitlesOfParts>
  <Company>淨慧講堂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釋真銘</dc:creator>
  <cp:lastModifiedBy>acer</cp:lastModifiedBy>
  <cp:lastPrinted>2014-01-08T07:17:42Z</cp:lastPrinted>
  <dcterms:created xsi:type="dcterms:W3CDTF">2011-09-14T07:01:35Z</dcterms:created>
  <dcterms:modified xsi:type="dcterms:W3CDTF">2014-02-18T03:52:24Z</dcterms:modified>
</cp:coreProperties>
</file>